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defaultThemeVersion="124226"/>
  <mc:AlternateContent xmlns:mc="http://schemas.openxmlformats.org/markup-compatibility/2006">
    <mc:Choice Requires="x15">
      <x15ac:absPath xmlns:x15ac="http://schemas.microsoft.com/office/spreadsheetml/2010/11/ac" url="C:\Users\aalto\Desktop\alcc\"/>
    </mc:Choice>
  </mc:AlternateContent>
  <xr:revisionPtr revIDLastSave="0" documentId="8_{40442FCD-0420-4F88-8A3B-09C60028C803}" xr6:coauthVersionLast="33" xr6:coauthVersionMax="33" xr10:uidLastSave="{00000000-0000-0000-0000-000000000000}"/>
  <workbookProtection lockStructure="1"/>
  <bookViews>
    <workbookView xWindow="0" yWindow="0" windowWidth="23880" windowHeight="11280" tabRatio="622" xr2:uid="{00000000-000D-0000-FFFF-FFFF00000000}"/>
  </bookViews>
  <sheets>
    <sheet name="Tiedot" sheetId="8" r:id="rId1"/>
    <sheet name="LCC" sheetId="1" r:id="rId2"/>
    <sheet name="Kaavio" sheetId="10" r:id="rId3"/>
    <sheet name="Jaksott. investointikust." sheetId="4" r:id="rId4"/>
    <sheet name="Käyttökustannus" sheetId="6" r:id="rId5"/>
    <sheet name="Herkkyysanalyysi" sheetId="7" r:id="rId6"/>
    <sheet name="Herkkyysanal. lask.kaavoja" sheetId="9" r:id="rId7"/>
  </sheets>
  <definedNames>
    <definedName name="_xlnm.Print_Area" localSheetId="5">Herkkyysanalyysi!$B$3:$L$39</definedName>
    <definedName name="_xlnm.Print_Area" localSheetId="3">'Jaksott. investointikust.'!$B$4:$I$30</definedName>
    <definedName name="_xlnm.Print_Area" localSheetId="2">Kaavio!$B$2:$X$42</definedName>
    <definedName name="_xlnm.Print_Area" localSheetId="4">Käyttökustannus!$B$5:$J$31</definedName>
    <definedName name="_xlnm.Print_Area" localSheetId="1">LCC!$B$3:$J$30</definedName>
    <definedName name="_xlnm.Print_Area" localSheetId="0">Tiedot!$A$2:$C$27</definedName>
  </definedNames>
  <calcPr calcId="179017"/>
</workbook>
</file>

<file path=xl/calcChain.xml><?xml version="1.0" encoding="utf-8"?>
<calcChain xmlns="http://schemas.openxmlformats.org/spreadsheetml/2006/main">
  <c r="D5" i="9" l="1"/>
  <c r="D30" i="4" l="1"/>
  <c r="E14" i="1" s="1"/>
  <c r="E15" i="1" s="1"/>
  <c r="E10" i="6"/>
  <c r="E15" i="6"/>
  <c r="E20" i="6"/>
  <c r="E25" i="6"/>
  <c r="E30" i="6"/>
  <c r="E22" i="1"/>
  <c r="E27" i="1"/>
  <c r="H6" i="1"/>
  <c r="H8" i="1"/>
  <c r="G30" i="4" s="1"/>
  <c r="H14" i="1" s="1"/>
  <c r="H7" i="1"/>
  <c r="G6" i="1"/>
  <c r="G8" i="1"/>
  <c r="F30" i="4" s="1"/>
  <c r="G14" i="1" s="1"/>
  <c r="G7" i="1"/>
  <c r="F8" i="1"/>
  <c r="F7" i="1"/>
  <c r="I8" i="1"/>
  <c r="H30" i="4" s="1"/>
  <c r="I14" i="1" s="1"/>
  <c r="I7" i="1"/>
  <c r="I6" i="1"/>
  <c r="F6" i="1"/>
  <c r="I14" i="9"/>
  <c r="H14" i="9"/>
  <c r="G14" i="9"/>
  <c r="F14" i="9"/>
  <c r="E14" i="9"/>
  <c r="C9" i="9"/>
  <c r="C8" i="9"/>
  <c r="C7" i="9"/>
  <c r="C6" i="9"/>
  <c r="C5" i="9"/>
  <c r="E4" i="9"/>
  <c r="F5" i="6"/>
  <c r="G5" i="6"/>
  <c r="H5" i="6"/>
  <c r="I5" i="6"/>
  <c r="E5" i="6"/>
  <c r="E4" i="4"/>
  <c r="F4" i="4"/>
  <c r="G4" i="4"/>
  <c r="H4" i="4"/>
  <c r="D4" i="4"/>
  <c r="H20" i="6"/>
  <c r="H25" i="6" l="1"/>
  <c r="I20" i="6"/>
  <c r="I22" i="1"/>
  <c r="I30" i="6"/>
  <c r="I15" i="1"/>
  <c r="H15" i="1"/>
  <c r="D6" i="9"/>
  <c r="D9" i="9"/>
  <c r="F30" i="6"/>
  <c r="D8" i="9"/>
  <c r="I15" i="6"/>
  <c r="I10" i="6"/>
  <c r="D7" i="9"/>
  <c r="I27" i="1"/>
  <c r="I25" i="6"/>
  <c r="H22" i="1"/>
  <c r="H27" i="1"/>
  <c r="H15" i="6"/>
  <c r="H30" i="6"/>
  <c r="E31" i="6"/>
  <c r="E18" i="1" s="1"/>
  <c r="E30" i="4"/>
  <c r="F14" i="1" s="1"/>
  <c r="F15" i="1" s="1"/>
  <c r="G25" i="6"/>
  <c r="G22" i="1"/>
  <c r="G15" i="6"/>
  <c r="G10" i="6"/>
  <c r="F15" i="6"/>
  <c r="H10" i="6"/>
  <c r="F10" i="6"/>
  <c r="G20" i="6"/>
  <c r="F22" i="1"/>
  <c r="F25" i="6"/>
  <c r="F27" i="1"/>
  <c r="G27" i="1"/>
  <c r="G30" i="6"/>
  <c r="F20" i="6"/>
  <c r="G15" i="1"/>
  <c r="H31" i="6" l="1"/>
  <c r="H19" i="1" s="1"/>
  <c r="H23" i="1" s="1"/>
  <c r="I31" i="6"/>
  <c r="I18" i="1" s="1"/>
  <c r="G31" i="6"/>
  <c r="G19" i="1" s="1"/>
  <c r="G23" i="1" s="1"/>
  <c r="G29" i="1" s="1"/>
  <c r="E19" i="1"/>
  <c r="E23" i="1" s="1"/>
  <c r="I19" i="1"/>
  <c r="I15" i="9" s="1"/>
  <c r="F31" i="6"/>
  <c r="G18" i="1"/>
  <c r="H15" i="9" l="1"/>
  <c r="H18" i="1"/>
  <c r="E15" i="9"/>
  <c r="I23" i="1"/>
  <c r="I30" i="1" s="1"/>
  <c r="F19" i="1"/>
  <c r="F18" i="1"/>
  <c r="G30" i="1"/>
  <c r="G16" i="9" s="1"/>
  <c r="H29" i="1"/>
  <c r="H30" i="1"/>
  <c r="E29" i="1"/>
  <c r="E30" i="1"/>
  <c r="G15" i="9"/>
  <c r="I29" i="1" l="1"/>
  <c r="E16" i="9"/>
  <c r="E5" i="9"/>
  <c r="E9" i="9"/>
  <c r="I16" i="9"/>
  <c r="E7" i="9"/>
  <c r="H16" i="9"/>
  <c r="E8" i="9"/>
  <c r="F23" i="1"/>
  <c r="F15" i="9"/>
  <c r="F29" i="1" l="1"/>
  <c r="F30" i="1"/>
  <c r="F16" i="9" l="1"/>
  <c r="E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Annie Stålberg</author>
  </authors>
  <commentList>
    <comment ref="D6" authorId="0" shapeId="0" xr:uid="{00000000-0006-0000-0100-000001000000}">
      <text>
        <r>
          <rPr>
            <sz val="8"/>
            <color indexed="81"/>
            <rFont val="Tahoma"/>
          </rPr>
          <t>Tuotteiden lukumäärä.</t>
        </r>
      </text>
    </comment>
    <comment ref="D7" authorId="0" shapeId="0" xr:uid="{00000000-0006-0000-0100-000002000000}">
      <text>
        <r>
          <rPr>
            <sz val="8"/>
            <color indexed="81"/>
            <rFont val="Tahoma"/>
          </rPr>
          <t>Kuinka monta vuotta tuotetta tullaan käyttämään.</t>
        </r>
      </text>
    </comment>
    <comment ref="D8" authorId="0" shapeId="0" xr:uid="{00000000-0006-0000-0100-000003000000}">
      <text>
        <r>
          <rPr>
            <sz val="8"/>
            <color indexed="81"/>
            <rFont val="Tahoma"/>
          </rPr>
          <t>Hankintaorganisaation määrittelemä laskentakorko prosentteina. Käytä reaalikorkoa, jos haluat ottaa inflaation huomioon. Reaalikorko = korko - inflaatio.</t>
        </r>
        <r>
          <rPr>
            <sz val="9"/>
            <color indexed="81"/>
            <rFont val="Tahoma"/>
          </rPr>
          <t xml:space="preserve">
</t>
        </r>
      </text>
    </comment>
    <comment ref="C10" authorId="0" shapeId="0" xr:uid="{00000000-0006-0000-0100-000004000000}">
      <text>
        <r>
          <rPr>
            <sz val="8"/>
            <color indexed="81"/>
            <rFont val="Tahoma"/>
          </rPr>
          <t>Jos laskelmaa käytetään tarvekartoituksen apuna, vertaillaan esimerkiksi ympäristöystävällistä vaihtoehtoa tavalliseen vaihtoehtoon. Jos laskelmaa käytetään tarjousten vertailuun, tässä vertaillaan jätettyjä tarjouksia. Jos laskelmaa käytetään tarjousten vertailuun, hankintayksikön tulee varmistaa, että annetut luvut ovat keskenään vertailukelpoisia.</t>
        </r>
      </text>
    </comment>
    <comment ref="D12" authorId="0" shapeId="0" xr:uid="{00000000-0006-0000-0100-000005000000}">
      <text>
        <r>
          <rPr>
            <sz val="8"/>
            <color indexed="81"/>
            <rFont val="Tahoma"/>
          </rPr>
          <t xml:space="preserve">Ostokustannus (ottaen huomioon mahdolliset alennukset, tuet ym.).
</t>
        </r>
        <r>
          <rPr>
            <sz val="9"/>
            <color indexed="81"/>
            <rFont val="Tahoma"/>
          </rPr>
          <t xml:space="preserve">
</t>
        </r>
      </text>
    </comment>
    <comment ref="J12" authorId="0" shapeId="0" xr:uid="{00000000-0006-0000-0100-000006000000}">
      <text>
        <r>
          <rPr>
            <sz val="8"/>
            <color indexed="81"/>
            <rFont val="Tahoma"/>
          </rPr>
          <t xml:space="preserve">Ostokustannus (ottaen huomioon mahdolliset alennukset, tuet ym.).
</t>
        </r>
      </text>
    </comment>
    <comment ref="D13" authorId="0" shapeId="0" xr:uid="{00000000-0006-0000-0100-000007000000}">
      <text>
        <r>
          <rPr>
            <b/>
            <sz val="8"/>
            <color indexed="81"/>
            <rFont val="Tahoma"/>
            <family val="2"/>
          </rPr>
          <t>Kaikkien tuotteiden</t>
        </r>
        <r>
          <rPr>
            <sz val="8"/>
            <color indexed="81"/>
            <rFont val="Tahoma"/>
          </rPr>
          <t xml:space="preserve"> yhteenlasketut asennuskustannukset mukaan lukien mahdolliset toimituskustannukset.</t>
        </r>
        <r>
          <rPr>
            <sz val="9"/>
            <color indexed="81"/>
            <rFont val="Tahoma"/>
          </rPr>
          <t xml:space="preserve">
</t>
        </r>
      </text>
    </comment>
    <comment ref="J13" authorId="0" shapeId="0" xr:uid="{00000000-0006-0000-0100-000008000000}">
      <text>
        <r>
          <rPr>
            <sz val="9"/>
            <color indexed="81"/>
            <rFont val="Tahoma"/>
          </rPr>
          <t>Kaikkien tuotteiden yhteenlasketut asennuskustannukset mukaan lukien mahdolliset toimituskustannukset.</t>
        </r>
        <r>
          <rPr>
            <sz val="8"/>
            <color indexed="81"/>
            <rFont val="Tahoma"/>
          </rPr>
          <t xml:space="preserve">
</t>
        </r>
      </text>
    </comment>
    <comment ref="D14" authorId="0" shapeId="0" xr:uid="{00000000-0006-0000-0100-000009000000}">
      <text>
        <r>
          <rPr>
            <sz val="8"/>
            <color indexed="81"/>
            <rFont val="Tahoma"/>
          </rPr>
          <t>Esimerkiksi leasingsopimuksen yhteydessä tai jos lisäinvestoinnit ovat tarpeen tuotteen käyttövaiheen aikana.</t>
        </r>
      </text>
    </comment>
    <comment ref="D16" authorId="0" shapeId="0" xr:uid="{00000000-0006-0000-0100-00000A000000}">
      <text>
        <r>
          <rPr>
            <sz val="8"/>
            <color indexed="81"/>
            <rFont val="Tahoma"/>
          </rPr>
          <t xml:space="preserve">Valitse joko kokonaiskäyttökustannukset/vuosi </t>
        </r>
        <r>
          <rPr>
            <u/>
            <sz val="8"/>
            <color indexed="81"/>
            <rFont val="Tahoma"/>
            <family val="2"/>
          </rPr>
          <t>tai</t>
        </r>
        <r>
          <rPr>
            <sz val="8"/>
            <color indexed="81"/>
            <rFont val="Tahoma"/>
          </rPr>
          <t xml:space="preserve"> eritellyt käyttökustannukset, jos tuotteen käytöstä on tarkempaa tietoa.
</t>
        </r>
      </text>
    </comment>
    <comment ref="D17" authorId="0" shapeId="0" xr:uid="{00000000-0006-0000-0100-00000B000000}">
      <text>
        <r>
          <rPr>
            <sz val="8"/>
            <color indexed="81"/>
            <rFont val="Tahoma"/>
          </rPr>
          <t>Hinta * kulutus/vuosi, esimerkiksi EUR/kWh * kWh/v</t>
        </r>
        <r>
          <rPr>
            <b/>
            <sz val="9"/>
            <color indexed="81"/>
            <rFont val="Tahoma"/>
          </rPr>
          <t xml:space="preserve"> </t>
        </r>
      </text>
    </comment>
    <comment ref="J17" authorId="0" shapeId="0" xr:uid="{00000000-0006-0000-0100-00000C000000}">
      <text>
        <r>
          <rPr>
            <sz val="8"/>
            <color indexed="81"/>
            <rFont val="Tahoma"/>
          </rPr>
          <t xml:space="preserve">Hinta * kulutus
</t>
        </r>
      </text>
    </comment>
    <comment ref="D18" authorId="0" shapeId="0" xr:uid="{00000000-0006-0000-0100-00000D000000}">
      <text>
        <r>
          <rPr>
            <sz val="8"/>
            <color indexed="81"/>
            <rFont val="Tahoma"/>
          </rPr>
          <t>Tiedot esimerkiksi energiankulutuksesta, käytöstä ja kustannuksista yksikköä kohden.</t>
        </r>
      </text>
    </comment>
    <comment ref="D21" authorId="0" shapeId="0" xr:uid="{00000000-0006-0000-0100-00000E000000}">
      <text>
        <r>
          <rPr>
            <sz val="8"/>
            <color indexed="81"/>
            <rFont val="Tahoma"/>
          </rPr>
          <t xml:space="preserve">Esimerkiksi valmistajan suositusten mukaiset vuosittaiset huoltokustannukset.
</t>
        </r>
      </text>
    </comment>
    <comment ref="D25" authorId="0" shapeId="0" xr:uid="{00000000-0006-0000-0100-00000F000000}">
      <text>
        <r>
          <rPr>
            <sz val="8"/>
            <color indexed="81"/>
            <rFont val="Tahoma"/>
          </rPr>
          <t xml:space="preserve">Mahdolliset verot, jotka koituvat omistajan maksettavaksi kaupanteon jälkeen ja joita </t>
        </r>
        <r>
          <rPr>
            <u/>
            <sz val="8"/>
            <color indexed="81"/>
            <rFont val="Tahoma"/>
            <family val="2"/>
          </rPr>
          <t>ei</t>
        </r>
        <r>
          <rPr>
            <sz val="8"/>
            <color indexed="81"/>
            <rFont val="Tahoma"/>
          </rPr>
          <t xml:space="preserve"> ole laskettu mukaan hintaan. Esimerkiksi ajoneuvovero.</t>
        </r>
      </text>
    </comment>
    <comment ref="J25" authorId="0" shapeId="0" xr:uid="{00000000-0006-0000-0100-000010000000}">
      <text>
        <r>
          <rPr>
            <sz val="8"/>
            <color indexed="81"/>
            <rFont val="Tahoma"/>
          </rPr>
          <t xml:space="preserve">Mahdolliset verot, jotka koituvat omistajan maksettavaksi kaupanteon jälkeen ja joita </t>
        </r>
        <r>
          <rPr>
            <u/>
            <sz val="8"/>
            <color indexed="81"/>
            <rFont val="Tahoma"/>
            <family val="2"/>
          </rPr>
          <t>ei</t>
        </r>
        <r>
          <rPr>
            <sz val="8"/>
            <color indexed="81"/>
            <rFont val="Tahoma"/>
          </rPr>
          <t xml:space="preserve"> ole laskettu mukaan hintaan. Esimerkiksi ajoneuvovero.
</t>
        </r>
      </text>
    </comment>
    <comment ref="D26" authorId="0" shapeId="0" xr:uid="{00000000-0006-0000-0100-000011000000}">
      <text>
        <r>
          <rPr>
            <sz val="9"/>
            <color indexed="81"/>
            <rFont val="Tahoma"/>
          </rPr>
          <t xml:space="preserve">Käytöstä poistamisen kustannukset, esimerkiksi kierrätys- tai jätekustannukset.
</t>
        </r>
      </text>
    </comment>
    <comment ref="J26" authorId="0" shapeId="0" xr:uid="{00000000-0006-0000-0100-000012000000}">
      <text>
        <r>
          <rPr>
            <sz val="8"/>
            <color indexed="81"/>
            <rFont val="Tahoma"/>
          </rPr>
          <t>Esimerkiksi kierrätys- tai jätekustannukset.</t>
        </r>
        <r>
          <rPr>
            <sz val="9"/>
            <color indexed="81"/>
            <rFont val="Tahoma"/>
          </rPr>
          <t xml:space="preserve">
</t>
        </r>
      </text>
    </comment>
    <comment ref="D28" authorId="0" shapeId="0" xr:uid="{00000000-0006-0000-0100-000013000000}">
      <text>
        <r>
          <rPr>
            <sz val="8"/>
            <color indexed="81"/>
            <rFont val="Tahoma"/>
          </rPr>
          <t xml:space="preserve">Hankkijan määrittelemä tuotteen arvo oletetun käyttöiän päättyessä (jälleenmyyntiarvo). </t>
        </r>
        <r>
          <rPr>
            <sz val="9"/>
            <color indexed="81"/>
            <rFont val="Tahoma"/>
          </rPr>
          <t xml:space="preserve">
</t>
        </r>
      </text>
    </comment>
    <comment ref="J28" authorId="0" shapeId="0" xr:uid="{00000000-0006-0000-0100-000014000000}">
      <text>
        <r>
          <rPr>
            <sz val="8"/>
            <color indexed="81"/>
            <rFont val="Tahoma"/>
          </rPr>
          <t>Arvo oletetun käyttöiän päättyessä.</t>
        </r>
        <r>
          <rPr>
            <sz val="9"/>
            <color indexed="81"/>
            <rFont val="Tahoma"/>
          </rPr>
          <t xml:space="preserve">
</t>
        </r>
      </text>
    </comment>
    <comment ref="C30" authorId="0" shapeId="0" xr:uid="{00000000-0006-0000-0100-000015000000}">
      <text>
        <r>
          <rPr>
            <sz val="8"/>
            <color indexed="81"/>
            <rFont val="Tahoma"/>
          </rPr>
          <t>Kaikkien tuotteiden yhteenlasketut kustannukset.</t>
        </r>
      </text>
    </comment>
    <comment ref="C33" authorId="0" shapeId="0" xr:uid="{00000000-0006-0000-0100-000016000000}">
      <text>
        <r>
          <rPr>
            <sz val="8"/>
            <color indexed="81"/>
            <rFont val="Tahoma"/>
          </rPr>
          <t>Herkkyysanalyysi osoittaa, kuinka paljon kokonaiskustannukset muuttuvat, kun laskentakorko muuttuu tai käyttökustannukset nousevat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Annie Stålberg</author>
  </authors>
  <commentList>
    <comment ref="C4" authorId="0" shapeId="0" xr:uid="{00000000-0006-0000-0300-000001000000}">
      <text>
        <r>
          <rPr>
            <sz val="8"/>
            <color indexed="81"/>
            <rFont val="Tahoma"/>
          </rPr>
          <t xml:space="preserve">Kun kyseessä on leasingsopimus tai lisäinvestoinnit ovat välttämättömiä/tarpeen käyttövaiheen aikana.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Annie Stålberg</author>
  </authors>
  <commentList>
    <comment ref="D5" authorId="0" shapeId="0" xr:uid="{00000000-0006-0000-0400-000001000000}">
      <text>
        <r>
          <rPr>
            <sz val="8"/>
            <color indexed="81"/>
            <rFont val="Tahoma"/>
          </rPr>
          <t>Jos tuote tarvitsee useita tuotantopanoksia, esimerkiksi sähköä, vettä ja puhdistusaineita, erittele ne alle kohtiin Tuotantopanos 1-5.</t>
        </r>
      </text>
    </comment>
    <comment ref="D6" authorId="0" shapeId="0" xr:uid="{00000000-0006-0000-0400-000002000000}">
      <text>
        <r>
          <rPr>
            <sz val="8"/>
            <color indexed="81"/>
            <rFont val="Tahoma"/>
          </rPr>
          <t>Esimerkiksi sähkö, polttoaine, vesi, puhdistusaineet tms.</t>
        </r>
      </text>
    </comment>
    <comment ref="D7" authorId="0" shapeId="0" xr:uid="{00000000-0006-0000-0400-000003000000}">
      <text>
        <r>
          <rPr>
            <sz val="8"/>
            <color indexed="81"/>
            <rFont val="Tahoma"/>
          </rPr>
          <t xml:space="preserve">Riippuen tuotteesta, esimerkiksi l/100 km ajoneuvoille, kW energiaa kuluttaville laitteille (huom. 400 W = 0,4 kW), tai litraa/käyttökerta vettä kuluttaville tuotteille. </t>
        </r>
        <r>
          <rPr>
            <b/>
            <sz val="8"/>
            <color indexed="81"/>
            <rFont val="Tahoma"/>
            <family val="2"/>
          </rPr>
          <t>Tietojen tulee olla mitattu standardisoidulla tavalla.</t>
        </r>
      </text>
    </comment>
    <comment ref="J7" authorId="0" shapeId="0" xr:uid="{00000000-0006-0000-0400-000004000000}">
      <text>
        <r>
          <rPr>
            <sz val="8"/>
            <color indexed="81"/>
            <rFont val="Tahoma"/>
          </rPr>
          <t xml:space="preserve">Tuotteen käytön yksikkö esim. km, kWh tms. </t>
        </r>
        <r>
          <rPr>
            <sz val="9"/>
            <color indexed="81"/>
            <rFont val="Tahoma"/>
          </rPr>
          <t xml:space="preserve">
</t>
        </r>
      </text>
    </comment>
    <comment ref="D8" authorId="0" shapeId="0" xr:uid="{00000000-0006-0000-0400-000005000000}">
      <text>
        <r>
          <rPr>
            <sz val="8"/>
            <color indexed="81"/>
            <rFont val="Tahoma"/>
          </rPr>
          <t>Esimerkiksi kuinka monta tuntia, kilometriä tms. tuotetta käytetään vuodessa. 
Huom! Jos kyse on ajoneuvosta ja polttoaineen kulutus on edellä ilmoitettu muodossa l/100 km, ilmoita tässä käyttökilometrit samassa kertaluokassa eli sadoissa kilometreissä (esim. 100 km = 1, 1000 km= 10 jne.). Ajoneuvoille on myös oma LCC-taulukkonsa.</t>
        </r>
        <r>
          <rPr>
            <sz val="9"/>
            <color indexed="81"/>
            <rFont val="Tahoma"/>
          </rPr>
          <t xml:space="preserve">
</t>
        </r>
      </text>
    </comment>
    <comment ref="D9" authorId="0" shapeId="0" xr:uid="{00000000-0006-0000-0400-000006000000}">
      <text>
        <r>
          <rPr>
            <sz val="8"/>
            <color indexed="81"/>
            <rFont val="Tahoma"/>
          </rPr>
          <t>Kustannukset yksikköä kohden, esim. EUR/litra tai EUR/kWh.</t>
        </r>
      </text>
    </comment>
    <comment ref="D11" authorId="0" shapeId="0" xr:uid="{00000000-0006-0000-0400-000007000000}">
      <text>
        <r>
          <rPr>
            <sz val="8"/>
            <color indexed="81"/>
            <rFont val="Tahoma"/>
          </rPr>
          <t>Täydennä, jos tuotteella on useita tuotantopanoksia, esim. vesi (sähkön lisäksi).</t>
        </r>
        <r>
          <rPr>
            <sz val="9"/>
            <color indexed="81"/>
            <rFont val="Tahoma"/>
          </rPr>
          <t xml:space="preserve">
</t>
        </r>
      </text>
    </comment>
  </commentList>
</comments>
</file>

<file path=xl/sharedStrings.xml><?xml version="1.0" encoding="utf-8"?>
<sst xmlns="http://schemas.openxmlformats.org/spreadsheetml/2006/main" count="207" uniqueCount="163">
  <si>
    <r>
      <rPr>
        <sz val="10"/>
        <color rgb="FF000080"/>
        <rFont val="Arial"/>
        <family val="2"/>
      </rPr>
      <t>Versio 2.0 2008-03-13</t>
    </r>
  </si>
  <si>
    <r>
      <rPr>
        <b/>
        <sz val="9"/>
        <rFont val="Arial"/>
        <family val="2"/>
      </rPr>
      <t>Elinkaarikustannukset</t>
    </r>
  </si>
  <si>
    <r>
      <rPr>
        <b/>
        <sz val="9"/>
        <rFont val="Arial"/>
        <family val="2"/>
      </rPr>
      <t>Työkalu</t>
    </r>
  </si>
  <si>
    <r>
      <rPr>
        <sz val="9"/>
        <rFont val="Arial"/>
        <family val="2"/>
      </rPr>
      <t xml:space="preserve">Työkalu on alkuperäisasetusten mukaan lukittu niin, ettei sitä voi muokata, mutta lukituksen voi poistaa valikosta </t>
    </r>
    <r>
      <rPr>
        <i/>
        <sz val="9"/>
        <rFont val="Arial"/>
        <family val="2"/>
      </rPr>
      <t>Työkalut / Suojaus / Ota pois välilehden suojaus.</t>
    </r>
  </si>
  <si>
    <r>
      <rPr>
        <b/>
        <sz val="9"/>
        <rFont val="Arial"/>
        <family val="2"/>
      </rPr>
      <t>Ota yhteyttä</t>
    </r>
  </si>
  <si>
    <r>
      <rPr>
        <b/>
        <sz val="9"/>
        <color rgb="FF000000"/>
        <rFont val="Arial"/>
        <family val="2"/>
      </rPr>
      <t>&gt;</t>
    </r>
  </si>
  <si>
    <r>
      <rPr>
        <b/>
        <sz val="9"/>
        <color rgb="FF000000"/>
        <rFont val="Arial"/>
        <family val="2"/>
      </rPr>
      <t>AVAA TÄSTÄ LCC-LASKELMA</t>
    </r>
  </si>
  <si>
    <r>
      <rPr>
        <sz val="14"/>
        <color rgb="FF000080"/>
        <rFont val="Arial"/>
        <family val="2"/>
      </rPr>
      <t>ELINKAARIKUSTANNUKSET (LCC)</t>
    </r>
  </si>
  <si>
    <r>
      <rPr>
        <sz val="9"/>
        <rFont val="Arial"/>
        <family val="2"/>
      </rPr>
      <t>Lukumäärä</t>
    </r>
    <r>
      <rPr>
        <b/>
        <sz val="9"/>
        <color rgb="FF333300"/>
        <rFont val="Arial"/>
        <family val="2"/>
      </rPr>
      <t xml:space="preserve">*  </t>
    </r>
  </si>
  <si>
    <r>
      <rPr>
        <sz val="9"/>
        <rFont val="Arial"/>
        <family val="2"/>
      </rPr>
      <t>kpl</t>
    </r>
  </si>
  <si>
    <r>
      <rPr>
        <sz val="9"/>
        <rFont val="Arial"/>
        <family val="2"/>
      </rPr>
      <t>vuotta</t>
    </r>
  </si>
  <si>
    <r>
      <rPr>
        <sz val="9"/>
        <rFont val="Arial"/>
        <family val="2"/>
      </rPr>
      <t xml:space="preserve">Laskentakorko </t>
    </r>
  </si>
  <si>
    <r>
      <rPr>
        <sz val="9"/>
        <rFont val="Arial"/>
        <family val="2"/>
      </rPr>
      <t>%</t>
    </r>
  </si>
  <si>
    <r>
      <rPr>
        <sz val="9"/>
        <rFont val="Arial"/>
        <family val="2"/>
      </rPr>
      <t>Ostohinta kappaletta kohden</t>
    </r>
  </si>
  <si>
    <r>
      <rPr>
        <b/>
        <sz val="9"/>
        <rFont val="Arial"/>
        <family val="2"/>
      </rPr>
      <t xml:space="preserve">KÄYTTÖ (kokonaiskustannus </t>
    </r>
    <r>
      <rPr>
        <b/>
        <i/>
        <sz val="9"/>
        <rFont val="Arial"/>
        <family val="2"/>
      </rPr>
      <t>tai</t>
    </r>
    <r>
      <rPr>
        <b/>
        <sz val="9"/>
        <rFont val="Arial"/>
        <family val="2"/>
      </rPr>
      <t xml:space="preserve"> eritelty käyttökustannus)</t>
    </r>
  </si>
  <si>
    <r>
      <rPr>
        <sz val="9"/>
        <rFont val="Arial"/>
        <family val="2"/>
      </rPr>
      <t>Yhteenlaskettu käyttökustannus vuodessa</t>
    </r>
  </si>
  <si>
    <r>
      <rPr>
        <i/>
        <sz val="9"/>
        <rFont val="Arial"/>
        <family val="2"/>
      </rPr>
      <t>tai</t>
    </r>
  </si>
  <si>
    <r>
      <rPr>
        <b/>
        <sz val="9"/>
        <rFont val="Arial"/>
        <family val="2"/>
      </rPr>
      <t>HUOLTO</t>
    </r>
  </si>
  <si>
    <r>
      <rPr>
        <sz val="9"/>
        <rFont val="Arial"/>
        <family val="2"/>
      </rPr>
      <t xml:space="preserve">Yhteenlaskettu huoltokustannus vuodessa  </t>
    </r>
  </si>
  <si>
    <r>
      <rPr>
        <b/>
        <sz val="9"/>
        <color rgb="FF000080"/>
        <rFont val="Arial"/>
        <family val="2"/>
      </rPr>
      <t>KÄYTTÖ- JA HUOLTOKUSTANNUKSET KAPPALETTA KOHDEN, NYKYARVO</t>
    </r>
  </si>
  <si>
    <r>
      <rPr>
        <b/>
        <sz val="9"/>
        <rFont val="Arial"/>
        <family val="2"/>
      </rPr>
      <t>MUUTA</t>
    </r>
  </si>
  <si>
    <r>
      <rPr>
        <sz val="9"/>
        <rFont val="Arial"/>
        <family val="2"/>
      </rPr>
      <t>Verot/maksut vuodessa</t>
    </r>
  </si>
  <si>
    <r>
      <rPr>
        <b/>
        <sz val="9"/>
        <color rgb="FF000080"/>
        <rFont val="Arial"/>
        <family val="2"/>
      </rPr>
      <t>MUUT KULUT YHTEENSÄ KAPPALETTA KOHDEN, NYKYARVO</t>
    </r>
  </si>
  <si>
    <r>
      <rPr>
        <b/>
        <sz val="9"/>
        <color rgb="FF000000"/>
        <rFont val="Arial"/>
        <family val="2"/>
      </rPr>
      <t>&gt;</t>
    </r>
  </si>
  <si>
    <r>
      <rPr>
        <b/>
        <sz val="9"/>
        <color rgb="FF000000"/>
        <rFont val="Arial"/>
        <family val="2"/>
      </rPr>
      <t>AVAA TÄSTÄ KAAVIO</t>
    </r>
  </si>
  <si>
    <r>
      <rPr>
        <b/>
        <sz val="9"/>
        <color rgb="FF000000"/>
        <rFont val="Arial"/>
        <family val="2"/>
      </rPr>
      <t>&gt;</t>
    </r>
  </si>
  <si>
    <r>
      <rPr>
        <b/>
        <sz val="9"/>
        <color rgb="FF000000"/>
        <rFont val="Arial"/>
        <family val="2"/>
      </rPr>
      <t>AVAA TÄSTÄ HERKKYYSANALYYSI</t>
    </r>
  </si>
  <si>
    <r>
      <rPr>
        <b/>
        <sz val="9"/>
        <color rgb="FF000000"/>
        <rFont val="Arial"/>
        <family val="2"/>
      </rPr>
      <t>&gt;</t>
    </r>
  </si>
  <si>
    <r>
      <rPr>
        <b/>
        <sz val="9"/>
        <color rgb="FF000000"/>
        <rFont val="Arial"/>
        <family val="2"/>
      </rPr>
      <t>AVAA TÄSTÄ TIEDOT</t>
    </r>
  </si>
  <si>
    <r>
      <rPr>
        <sz val="14"/>
        <color rgb="FF000080"/>
        <rFont val="Arial"/>
        <family val="2"/>
      </rPr>
      <t>KAAVIO</t>
    </r>
  </si>
  <si>
    <r>
      <rPr>
        <sz val="9"/>
        <rFont val="Arial"/>
        <family val="2"/>
      </rPr>
      <t>Hankintakustannus</t>
    </r>
  </si>
  <si>
    <r>
      <rPr>
        <sz val="9"/>
        <rFont val="Arial"/>
        <family val="2"/>
      </rPr>
      <t>Käyttökustannus / nykyarvo</t>
    </r>
  </si>
  <si>
    <r>
      <rPr>
        <sz val="9"/>
        <rFont val="Arial"/>
        <family val="2"/>
      </rPr>
      <t>Huoltokustannus / nykyarvo</t>
    </r>
  </si>
  <si>
    <r>
      <rPr>
        <sz val="9"/>
        <rFont val="Arial"/>
        <family val="2"/>
      </rPr>
      <t>Muut kustannukset yhteensä</t>
    </r>
  </si>
  <si>
    <r>
      <rPr>
        <sz val="9"/>
        <rFont val="Arial"/>
        <family val="2"/>
      </rPr>
      <t>Muut kustannukset yhteensä</t>
    </r>
  </si>
  <si>
    <r>
      <rPr>
        <sz val="9"/>
        <rFont val="Arial"/>
        <family val="2"/>
      </rPr>
      <t>Käyttö- ja huoltokustannukset</t>
    </r>
  </si>
  <si>
    <r>
      <rPr>
        <sz val="9"/>
        <rFont val="Arial"/>
        <family val="2"/>
      </rPr>
      <t>Hankintakustannus</t>
    </r>
  </si>
  <si>
    <r>
      <rPr>
        <b/>
        <sz val="9"/>
        <color rgb="FF000000"/>
        <rFont val="Arial"/>
        <family val="2"/>
      </rPr>
      <t>&gt;</t>
    </r>
  </si>
  <si>
    <r>
      <rPr>
        <b/>
        <sz val="9"/>
        <color rgb="FF000000"/>
        <rFont val="Arial"/>
        <family val="2"/>
      </rPr>
      <t>TAKAISIN LCC-LASKELMAAN</t>
    </r>
  </si>
  <si>
    <r>
      <rPr>
        <b/>
        <sz val="9"/>
        <color rgb="FF000000"/>
        <rFont val="Arial"/>
        <family val="2"/>
      </rPr>
      <t>&gt;</t>
    </r>
  </si>
  <si>
    <r>
      <rPr>
        <b/>
        <sz val="9"/>
        <color rgb="FF000000"/>
        <rFont val="Arial"/>
        <family val="2"/>
      </rPr>
      <t>AVAA TÄSTÄ HERKKYYSANALYYSI</t>
    </r>
  </si>
  <si>
    <r>
      <rPr>
        <sz val="14"/>
        <color rgb="FF000080"/>
        <rFont val="Arial"/>
        <family val="2"/>
      </rPr>
      <t>JAKSOTTAISET INVESTOINTIKUSTANNUKSET</t>
    </r>
  </si>
  <si>
    <r>
      <rPr>
        <b/>
        <sz val="9"/>
        <rFont val="Arial"/>
        <family val="2"/>
      </rPr>
      <t>Vuosi 1</t>
    </r>
  </si>
  <si>
    <r>
      <rPr>
        <b/>
        <sz val="9"/>
        <rFont val="Arial"/>
        <family val="2"/>
      </rPr>
      <t>Vuosi 2</t>
    </r>
  </si>
  <si>
    <r>
      <rPr>
        <b/>
        <sz val="9"/>
        <rFont val="Arial"/>
        <family val="2"/>
      </rPr>
      <t>Vuosi 3</t>
    </r>
  </si>
  <si>
    <r>
      <rPr>
        <b/>
        <sz val="9"/>
        <rFont val="Arial"/>
        <family val="2"/>
      </rPr>
      <t>Vuosi 4</t>
    </r>
  </si>
  <si>
    <r>
      <rPr>
        <b/>
        <sz val="9"/>
        <rFont val="Arial"/>
        <family val="2"/>
      </rPr>
      <t>Vuosi 5</t>
    </r>
  </si>
  <si>
    <r>
      <rPr>
        <b/>
        <sz val="9"/>
        <rFont val="Arial"/>
        <family val="2"/>
      </rPr>
      <t>Vuosi 6</t>
    </r>
  </si>
  <si>
    <r>
      <rPr>
        <b/>
        <sz val="9"/>
        <rFont val="Arial"/>
        <family val="2"/>
      </rPr>
      <t>Vuosi 7</t>
    </r>
  </si>
  <si>
    <r>
      <rPr>
        <b/>
        <sz val="9"/>
        <rFont val="Arial"/>
        <family val="2"/>
      </rPr>
      <t>Vuosi 8</t>
    </r>
  </si>
  <si>
    <r>
      <rPr>
        <b/>
        <sz val="9"/>
        <rFont val="Arial"/>
        <family val="2"/>
      </rPr>
      <t>Vuosi 9</t>
    </r>
  </si>
  <si>
    <r>
      <rPr>
        <b/>
        <sz val="9"/>
        <rFont val="Arial"/>
        <family val="2"/>
      </rPr>
      <t>Vuosi 10</t>
    </r>
  </si>
  <si>
    <r>
      <rPr>
        <b/>
        <sz val="9"/>
        <rFont val="Arial"/>
        <family val="2"/>
      </rPr>
      <t>Vuosi 11</t>
    </r>
  </si>
  <si>
    <r>
      <rPr>
        <b/>
        <sz val="9"/>
        <rFont val="Arial"/>
        <family val="2"/>
      </rPr>
      <t>Vuosi 12</t>
    </r>
  </si>
  <si>
    <r>
      <rPr>
        <b/>
        <sz val="9"/>
        <rFont val="Arial"/>
        <family val="2"/>
      </rPr>
      <t>Vuosi 13</t>
    </r>
  </si>
  <si>
    <r>
      <rPr>
        <b/>
        <sz val="9"/>
        <rFont val="Arial"/>
        <family val="2"/>
      </rPr>
      <t>Vuosi 14</t>
    </r>
  </si>
  <si>
    <r>
      <rPr>
        <b/>
        <sz val="9"/>
        <rFont val="Arial"/>
        <family val="2"/>
      </rPr>
      <t>Vuosi 15</t>
    </r>
  </si>
  <si>
    <r>
      <rPr>
        <b/>
        <sz val="9"/>
        <rFont val="Arial"/>
        <family val="2"/>
      </rPr>
      <t>Vuosi 16</t>
    </r>
  </si>
  <si>
    <r>
      <rPr>
        <b/>
        <sz val="9"/>
        <rFont val="Arial"/>
        <family val="2"/>
      </rPr>
      <t>Vuosi 17</t>
    </r>
  </si>
  <si>
    <r>
      <rPr>
        <b/>
        <sz val="9"/>
        <rFont val="Arial"/>
        <family val="2"/>
      </rPr>
      <t>Vuosi 18</t>
    </r>
  </si>
  <si>
    <r>
      <rPr>
        <b/>
        <sz val="9"/>
        <rFont val="Arial"/>
        <family val="2"/>
      </rPr>
      <t>Vuosi 19</t>
    </r>
  </si>
  <si>
    <r>
      <rPr>
        <b/>
        <sz val="9"/>
        <rFont val="Arial"/>
        <family val="2"/>
      </rPr>
      <t>Vuosi 20</t>
    </r>
  </si>
  <si>
    <r>
      <rPr>
        <b/>
        <sz val="9"/>
        <rFont val="Arial"/>
        <family val="2"/>
      </rPr>
      <t>Vuosi 21</t>
    </r>
  </si>
  <si>
    <r>
      <rPr>
        <b/>
        <sz val="9"/>
        <rFont val="Arial"/>
        <family val="2"/>
      </rPr>
      <t>Vuosi 22</t>
    </r>
  </si>
  <si>
    <r>
      <rPr>
        <b/>
        <sz val="9"/>
        <rFont val="Arial"/>
        <family val="2"/>
      </rPr>
      <t>Vuosi 23</t>
    </r>
  </si>
  <si>
    <r>
      <rPr>
        <b/>
        <sz val="9"/>
        <rFont val="Arial"/>
        <family val="2"/>
      </rPr>
      <t>Vuosi 24</t>
    </r>
  </si>
  <si>
    <r>
      <rPr>
        <b/>
        <sz val="9"/>
        <rFont val="Arial"/>
        <family val="2"/>
      </rPr>
      <t>Vuosi 25</t>
    </r>
  </si>
  <si>
    <r>
      <rPr>
        <b/>
        <sz val="10"/>
        <color rgb="FF000080"/>
        <rFont val="Arial"/>
        <family val="2"/>
      </rPr>
      <t>Jaksottaiset investointikustannukset yhteensä (nykyarvo)</t>
    </r>
  </si>
  <si>
    <r>
      <rPr>
        <b/>
        <sz val="9"/>
        <color rgb="FF000000"/>
        <rFont val="Arial"/>
        <family val="2"/>
      </rPr>
      <t>&gt;</t>
    </r>
  </si>
  <si>
    <r>
      <rPr>
        <b/>
        <sz val="9"/>
        <color rgb="FF000000"/>
        <rFont val="Arial"/>
        <family val="2"/>
      </rPr>
      <t>TAKAISIN LCC-LASKELMAAN</t>
    </r>
  </si>
  <si>
    <r>
      <rPr>
        <sz val="14"/>
        <color rgb="FF000080"/>
        <rFont val="Arial"/>
        <family val="2"/>
      </rPr>
      <t>ERITELLYT KÄYTTÖKUSTANNUKSET</t>
    </r>
  </si>
  <si>
    <r>
      <rPr>
        <b/>
        <sz val="9"/>
        <rFont val="Arial"/>
        <family val="2"/>
      </rPr>
      <t>Tuotantopanos 1</t>
    </r>
  </si>
  <si>
    <r>
      <rPr>
        <sz val="9"/>
        <rFont val="Arial"/>
        <family val="2"/>
      </rPr>
      <t xml:space="preserve">Kulutus </t>
    </r>
    <r>
      <rPr>
        <i/>
        <sz val="9"/>
        <rFont val="Arial"/>
        <family val="2"/>
      </rPr>
      <t>tai</t>
    </r>
    <r>
      <rPr>
        <sz val="9"/>
        <rFont val="Arial"/>
        <family val="2"/>
      </rPr>
      <t xml:space="preserve"> teho (kW) kappaletta kohden</t>
    </r>
  </si>
  <si>
    <r>
      <rPr>
        <sz val="9"/>
        <rFont val="Arial"/>
        <family val="2"/>
      </rPr>
      <t>Vuosittainen käyttö</t>
    </r>
  </si>
  <si>
    <r>
      <rPr>
        <sz val="9"/>
        <rFont val="Arial"/>
        <family val="2"/>
      </rPr>
      <t>Kustannus yksikköä kohden kappaletta kohden</t>
    </r>
  </si>
  <si>
    <r>
      <rPr>
        <b/>
        <sz val="9"/>
        <color rgb="FF000080"/>
        <rFont val="Arial"/>
        <family val="2"/>
      </rPr>
      <t>Yhteenlaskettu käyttökustannus, tuotantopanos 1 (nykyarvo)</t>
    </r>
  </si>
  <si>
    <r>
      <rPr>
        <b/>
        <sz val="9"/>
        <rFont val="Arial"/>
        <family val="2"/>
      </rPr>
      <t>Tuotantopanos 2</t>
    </r>
  </si>
  <si>
    <r>
      <rPr>
        <sz val="9"/>
        <rFont val="Arial"/>
        <family val="2"/>
      </rPr>
      <t xml:space="preserve">Kulutus </t>
    </r>
    <r>
      <rPr>
        <i/>
        <sz val="9"/>
        <rFont val="Arial"/>
        <family val="2"/>
      </rPr>
      <t>tai</t>
    </r>
    <r>
      <rPr>
        <sz val="9"/>
        <rFont val="Arial"/>
        <family val="2"/>
      </rPr>
      <t xml:space="preserve"> teho (kW) kappaletta kohden</t>
    </r>
  </si>
  <si>
    <r>
      <rPr>
        <sz val="9"/>
        <rFont val="Arial"/>
        <family val="2"/>
      </rPr>
      <t>yksikkö</t>
    </r>
  </si>
  <si>
    <r>
      <rPr>
        <sz val="9"/>
        <rFont val="Arial"/>
        <family val="2"/>
      </rPr>
      <t>Vuosittainen käyttö</t>
    </r>
  </si>
  <si>
    <r>
      <rPr>
        <sz val="9"/>
        <rFont val="Arial"/>
        <family val="2"/>
      </rPr>
      <t>yksikkö</t>
    </r>
  </si>
  <si>
    <r>
      <rPr>
        <sz val="9"/>
        <rFont val="Arial"/>
        <family val="2"/>
      </rPr>
      <t>Kustannus yksikköä kohden kappaletta kohden</t>
    </r>
  </si>
  <si>
    <r>
      <rPr>
        <b/>
        <sz val="9"/>
        <color rgb="FF000080"/>
        <rFont val="Arial"/>
        <family val="2"/>
      </rPr>
      <t>Yhteenlaskettu käyttökustannus, tuotantopanos 2 (nykyarvo)</t>
    </r>
  </si>
  <si>
    <r>
      <rPr>
        <b/>
        <sz val="9"/>
        <rFont val="Arial"/>
        <family val="2"/>
      </rPr>
      <t>Tuotantopanos 3</t>
    </r>
  </si>
  <si>
    <r>
      <rPr>
        <sz val="9"/>
        <rFont val="Arial"/>
        <family val="2"/>
      </rPr>
      <t xml:space="preserve">Kulutus </t>
    </r>
    <r>
      <rPr>
        <i/>
        <sz val="9"/>
        <rFont val="Arial"/>
        <family val="2"/>
      </rPr>
      <t>tai</t>
    </r>
    <r>
      <rPr>
        <sz val="9"/>
        <rFont val="Arial"/>
        <family val="2"/>
      </rPr>
      <t xml:space="preserve"> teho (kW) kappaletta kohden</t>
    </r>
  </si>
  <si>
    <r>
      <rPr>
        <sz val="9"/>
        <rFont val="Arial"/>
        <family val="2"/>
      </rPr>
      <t>yksikkö</t>
    </r>
  </si>
  <si>
    <r>
      <rPr>
        <sz val="9"/>
        <rFont val="Arial"/>
        <family val="2"/>
      </rPr>
      <t>Vuosittainen käyttö</t>
    </r>
  </si>
  <si>
    <r>
      <rPr>
        <sz val="9"/>
        <rFont val="Arial"/>
        <family val="2"/>
      </rPr>
      <t>yksikkö</t>
    </r>
  </si>
  <si>
    <r>
      <rPr>
        <sz val="9"/>
        <rFont val="Arial"/>
        <family val="2"/>
      </rPr>
      <t>Kustannus yksikköä kohden kappaletta kohden</t>
    </r>
  </si>
  <si>
    <r>
      <rPr>
        <b/>
        <sz val="9"/>
        <color rgb="FF000080"/>
        <rFont val="Arial"/>
        <family val="2"/>
      </rPr>
      <t>Yhteenlaskettu käyttökustannus, tuotantopanos 3 (nykyarvo)</t>
    </r>
  </si>
  <si>
    <r>
      <rPr>
        <b/>
        <sz val="9"/>
        <rFont val="Arial"/>
        <family val="2"/>
      </rPr>
      <t>Tuotantopanos 4</t>
    </r>
  </si>
  <si>
    <r>
      <rPr>
        <sz val="9"/>
        <rFont val="Arial"/>
        <family val="2"/>
      </rPr>
      <t xml:space="preserve">Kulutus </t>
    </r>
    <r>
      <rPr>
        <i/>
        <sz val="9"/>
        <rFont val="Arial"/>
        <family val="2"/>
      </rPr>
      <t>tai</t>
    </r>
    <r>
      <rPr>
        <sz val="9"/>
        <rFont val="Arial"/>
        <family val="2"/>
      </rPr>
      <t xml:space="preserve"> teho (kW) kappaletta kohden</t>
    </r>
  </si>
  <si>
    <r>
      <rPr>
        <sz val="9"/>
        <rFont val="Arial"/>
        <family val="2"/>
      </rPr>
      <t>yksikkö</t>
    </r>
  </si>
  <si>
    <r>
      <rPr>
        <sz val="9"/>
        <rFont val="Arial"/>
        <family val="2"/>
      </rPr>
      <t>Vuosittainen käyttö</t>
    </r>
  </si>
  <si>
    <r>
      <rPr>
        <sz val="9"/>
        <rFont val="Arial"/>
        <family val="2"/>
      </rPr>
      <t>yksikkö</t>
    </r>
  </si>
  <si>
    <r>
      <rPr>
        <sz val="9"/>
        <rFont val="Arial"/>
        <family val="2"/>
      </rPr>
      <t>Kustannus yksikköä kohden kappaletta kohden</t>
    </r>
  </si>
  <si>
    <r>
      <rPr>
        <b/>
        <sz val="9"/>
        <color rgb="FF000080"/>
        <rFont val="Arial"/>
        <family val="2"/>
      </rPr>
      <t>Yhteenlaskettu käyttökustannus, tuotantopanos 4 (nykyarvo)</t>
    </r>
  </si>
  <si>
    <r>
      <rPr>
        <b/>
        <sz val="9"/>
        <rFont val="Arial"/>
        <family val="2"/>
      </rPr>
      <t>Tuotantopanos 5</t>
    </r>
  </si>
  <si>
    <r>
      <rPr>
        <sz val="9"/>
        <rFont val="Arial"/>
        <family val="2"/>
      </rPr>
      <t xml:space="preserve">Kulutus </t>
    </r>
    <r>
      <rPr>
        <i/>
        <sz val="9"/>
        <rFont val="Arial"/>
        <family val="2"/>
      </rPr>
      <t>tai</t>
    </r>
    <r>
      <rPr>
        <sz val="9"/>
        <rFont val="Arial"/>
        <family val="2"/>
      </rPr>
      <t xml:space="preserve"> teho (kW) kappaletta kohden</t>
    </r>
  </si>
  <si>
    <r>
      <rPr>
        <sz val="9"/>
        <rFont val="Arial"/>
        <family val="2"/>
      </rPr>
      <t>yksikkö</t>
    </r>
  </si>
  <si>
    <r>
      <rPr>
        <sz val="9"/>
        <rFont val="Arial"/>
        <family val="2"/>
      </rPr>
      <t>Vuosittainen käyttö</t>
    </r>
  </si>
  <si>
    <r>
      <rPr>
        <sz val="9"/>
        <rFont val="Arial"/>
        <family val="2"/>
      </rPr>
      <t>yksikkö</t>
    </r>
  </si>
  <si>
    <r>
      <rPr>
        <sz val="9"/>
        <rFont val="Arial"/>
        <family val="2"/>
      </rPr>
      <t>Kustannus yksikköä kohden kappaletta kohden</t>
    </r>
  </si>
  <si>
    <r>
      <rPr>
        <b/>
        <sz val="9"/>
        <color rgb="FF000080"/>
        <rFont val="Arial"/>
        <family val="2"/>
      </rPr>
      <t>Yhteenlaskettu käyttökustannus, tuotantopanos 5 (nykyarvo)</t>
    </r>
  </si>
  <si>
    <r>
      <rPr>
        <sz val="10"/>
        <rFont val="Arial"/>
        <family val="2"/>
      </rPr>
      <t>Tuotantopanoksia voivat olla polttoaineet, sähkö, vesi, paperi, puhdistusaineet jne.</t>
    </r>
  </si>
  <si>
    <r>
      <rPr>
        <b/>
        <sz val="9"/>
        <color rgb="FF000000"/>
        <rFont val="Arial"/>
        <family val="2"/>
      </rPr>
      <t>&gt;</t>
    </r>
  </si>
  <si>
    <r>
      <rPr>
        <b/>
        <sz val="9"/>
        <color rgb="FF000000"/>
        <rFont val="Arial"/>
        <family val="2"/>
      </rPr>
      <t>TAKAISIN LCC-LASKELMAAN</t>
    </r>
  </si>
  <si>
    <r>
      <rPr>
        <sz val="14"/>
        <color rgb="FF000080"/>
        <rFont val="Arial"/>
        <family val="2"/>
      </rPr>
      <t>HERKKYYSANALYYSI</t>
    </r>
  </si>
  <si>
    <r>
      <rPr>
        <b/>
        <sz val="9"/>
        <color rgb="FF000080"/>
        <rFont val="Arial"/>
        <family val="2"/>
      </rPr>
      <t>Herkkyysanalyysi on arvio kustannusten muutoksista tiettyjen edellytysten muuttuessa. Analyysi ei anna tarkkoja arvoja.</t>
    </r>
  </si>
  <si>
    <r>
      <rPr>
        <b/>
        <sz val="9"/>
        <color rgb="FF000000"/>
        <rFont val="Arial"/>
        <family val="2"/>
      </rPr>
      <t>&gt;</t>
    </r>
  </si>
  <si>
    <r>
      <rPr>
        <b/>
        <sz val="9"/>
        <color rgb="FF000000"/>
        <rFont val="Arial"/>
        <family val="2"/>
      </rPr>
      <t>TAKAISIN LCC-LASKELMAAN</t>
    </r>
  </si>
  <si>
    <r>
      <rPr>
        <b/>
        <sz val="9"/>
        <color rgb="FF000000"/>
        <rFont val="Arial"/>
        <family val="2"/>
      </rPr>
      <t>&gt;</t>
    </r>
  </si>
  <si>
    <r>
      <rPr>
        <b/>
        <sz val="9"/>
        <color rgb="FF000000"/>
        <rFont val="Arial"/>
        <family val="2"/>
      </rPr>
      <t>AVAA TÄSTÄ KAAVIO</t>
    </r>
  </si>
  <si>
    <r>
      <rPr>
        <b/>
        <sz val="9"/>
        <color rgb="FF000000"/>
        <rFont val="Arial"/>
        <family val="2"/>
      </rPr>
      <t>&gt;</t>
    </r>
  </si>
  <si>
    <r>
      <rPr>
        <b/>
        <sz val="9"/>
        <color rgb="FF000000"/>
        <rFont val="Arial"/>
        <family val="2"/>
      </rPr>
      <t>KUVIOIDEN TAUSTALLA OLEVAT LASKENTAKAAVAT</t>
    </r>
  </si>
  <si>
    <r>
      <rPr>
        <sz val="14"/>
        <color rgb="FF000080"/>
        <rFont val="Arial"/>
        <family val="2"/>
      </rPr>
      <t>HERKKYYSANALYYSI LASKENTAKORKO</t>
    </r>
  </si>
  <si>
    <r>
      <rPr>
        <b/>
        <sz val="9"/>
        <color rgb="FF000080"/>
        <rFont val="Arial"/>
        <family val="2"/>
      </rPr>
      <t>%</t>
    </r>
  </si>
  <si>
    <r>
      <rPr>
        <sz val="14"/>
        <color rgb="FF000080"/>
        <rFont val="Arial"/>
        <family val="2"/>
      </rPr>
      <t>HERKKYYSANALYYSI KÄYTTÖKUSTANNUS</t>
    </r>
  </si>
  <si>
    <r>
      <rPr>
        <sz val="9"/>
        <rFont val="Arial"/>
        <family val="2"/>
      </rPr>
      <t>Yhteenlaskettu LCC, jos käyttökustannus nousee 20 prosenttia</t>
    </r>
  </si>
  <si>
    <r>
      <rPr>
        <sz val="9"/>
        <rFont val="Arial"/>
        <family val="2"/>
      </rPr>
      <t>LCC ilman käyttökustannuksen nousua</t>
    </r>
  </si>
  <si>
    <r>
      <rPr>
        <b/>
        <sz val="9"/>
        <color rgb="FF000000"/>
        <rFont val="Arial"/>
        <family val="2"/>
      </rPr>
      <t>&gt;</t>
    </r>
  </si>
  <si>
    <r>
      <rPr>
        <b/>
        <sz val="9"/>
        <color rgb="FF000000"/>
        <rFont val="Arial"/>
        <family val="2"/>
      </rPr>
      <t>TAKAISIN HERKKYYSANALYYSIIN</t>
    </r>
  </si>
  <si>
    <r>
      <t>Käyttöikä</t>
    </r>
    <r>
      <rPr>
        <sz val="9"/>
        <color rgb="FF333300"/>
        <rFont val="Arial"/>
        <family val="2"/>
      </rPr>
      <t>*</t>
    </r>
  </si>
  <si>
    <t>TARJOUKSET</t>
  </si>
  <si>
    <t>Tarjous 1</t>
  </si>
  <si>
    <t>Tarjous 2</t>
  </si>
  <si>
    <t>Tarjous 3</t>
  </si>
  <si>
    <t>Tarjous 4</t>
  </si>
  <si>
    <t>Tarjous 5</t>
  </si>
  <si>
    <t>Tarjous</t>
  </si>
  <si>
    <t>PERUSTIEDOT</t>
  </si>
  <si>
    <t>HANKINTAKUSTANNUS</t>
  </si>
  <si>
    <t>Asennuskustannus yhteensä</t>
  </si>
  <si>
    <t>Jos mukana on jaksottaisia investointikustannuksia, klikkaa tästä</t>
  </si>
  <si>
    <t>HANKINTAKUSTANNUS KAPPALETTA KOHDEN</t>
  </si>
  <si>
    <t>LCC YHTEENSÄ KAPPALETTA KOHDEN</t>
  </si>
  <si>
    <t>LCC YHTEENSÄ</t>
  </si>
  <si>
    <t>Poisto-/jätekustannus</t>
  </si>
  <si>
    <t xml:space="preserve">Jäännösarvo  </t>
  </si>
  <si>
    <t>EUR/kpl</t>
  </si>
  <si>
    <t>EUR</t>
  </si>
  <si>
    <t>EURkpl</t>
  </si>
  <si>
    <t>EUR/kpl, vuosi</t>
  </si>
  <si>
    <t>EUR/kpl, v</t>
  </si>
  <si>
    <t>EUR/yksikkö</t>
  </si>
  <si>
    <t xml:space="preserve">KÄYTTÖKUSTANNUSTEN NYKYARVO </t>
  </si>
  <si>
    <t>HUOLTOKUSTANNUSTEN NYKYARVO</t>
  </si>
  <si>
    <t>yksikkö</t>
  </si>
  <si>
    <t>Jos mukana on eritelty käyttökustannus, napsauta tästä</t>
  </si>
  <si>
    <t>Yhteenlasketut käyttökustannukset (nykyarvo)</t>
  </si>
  <si>
    <t>Punaiset solut: hankkija määrittelee tiedot. Valkoiset solut: toimittajan antamat tiedot. Tähdellä (*) merkityt muuttujat ovat pakollisia tietoja. Lisäohjeita saa näkyviin, kun klikkaa punaisia kolmioita.</t>
  </si>
  <si>
    <t>Punaiset solut: hankkija määrittelee tiedot. Valkoiset solut: toimittajan antamat tiedot. Lisäohjeita saa näkyviin, kun klikkaa punaisia kolmioita.</t>
  </si>
  <si>
    <t>YLEINEN LCC-LASKELMA</t>
  </si>
  <si>
    <t>PL 489, 00101 HELSINKI</t>
  </si>
  <si>
    <t>Motivan hankintapalvelu</t>
  </si>
  <si>
    <t>www.motivanhankintapalvelu.fi</t>
  </si>
  <si>
    <t>Elinkaarikustannuslaskennassa huomioidaan kaikki tuotteen hankinnasta aiheutuvat kustannukset sen elinkaaren aikana, eli investointikustannusten lisäksi myös käyttö- ja huoltokustannukset. Muita mahdollisesti huomioitavia kustannuksia ovat ympäristöverot ja käytöstäpoistokustannukset, mutta myös tulot, kuten subventiot ja jälleenmyyntiarvo /jäännösarvo, jotka voivat muuttaa kustannuskuvaa.</t>
  </si>
  <si>
    <t>Alkuperäisen taulukon on laatinut Ruotsin valtion asiantuntijaorganisaatio Miljöstyrningsrådet</t>
  </si>
  <si>
    <t>www.msr.se/lcc</t>
  </si>
  <si>
    <t>Suomenkielisen version on laatinut Motiva.</t>
  </si>
  <si>
    <t>Alkuperäisen työkalun on laatinut Ruotsin valtion asiantuntijaorganisaatio Miljöstyrningsrådet.</t>
  </si>
  <si>
    <t xml:space="preserve">Tätä LCC-työkalua voidaan soveltaa sekä hankinnan suunnittelussa että tarjousten arvioinnissa. Jos LCC laskentaa sovelletaan tarjousten vertailussa, on tärkeää tehdä se oikein ja määritellä selvästi ne tiedot/parametrit, joita aiotaan käyttää, sekä ilmoittaa mitä tietoja toimittajan tulee antaa. Hae ohje, jossa on parametrien selitykset ja tärkeitä vinkkejä, osoitteesta www.motivanhankintapalvelu.fi/tietopankki/lcc, ennen kuin käytät työkalua. Saman linkin alta löydät myös uusimman version mahdollisten päivitysten varalta. </t>
  </si>
  <si>
    <r>
      <t>Jos sinulla on kysymyksiä tai näkemyksiä LCC:sta ja tästä työkalusta, ota yhteyttä Motivan hankintapalveluun:</t>
    </r>
    <r>
      <rPr>
        <sz val="9"/>
        <rFont val="Arial"/>
        <family val="2"/>
      </rPr>
      <t xml:space="preserve"> hankintapalvelu@motiva.fi tai</t>
    </r>
    <r>
      <rPr>
        <sz val="9"/>
        <rFont val="Arial"/>
        <family val="2"/>
      </rPr>
      <t xml:space="preserve"> puh. 0424 281 246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</si>
</sst>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kr&quot;;[Red]\-#,##0.00\ &quot;kr&quot;"/>
    <numFmt numFmtId="165" formatCode="#,##0.0\ &quot;kr&quot;;[Red]\-#,##0.0\ &quot;kr&quot;"/>
    <numFmt numFmtId="166" formatCode="#,##0\ &quot;EUR&quot;"/>
    <numFmt numFmtId="167" formatCode="#,##0.0\ &quot;EUR&quot;"/>
  </numFmts>
  <fonts count="56" x14ac:knownFonts="1">
    <font>
      <sz val="9"/>
      <name val="Arial"/>
      <family val="2"/>
    </font>
    <font>
      <b/>
      <sz val="12"/>
      <name val="Arial"/>
      <family val="2"/>
    </font>
    <font>
      <b/>
      <sz val="10"/>
      <name val="Arial"/>
      <family val="2"/>
    </font>
    <font>
      <b/>
      <u/>
      <sz val="16"/>
      <color indexed="12"/>
      <name val="Arial"/>
      <family val="2"/>
    </font>
    <font>
      <sz val="11"/>
      <color indexed="8"/>
      <name val="Calibri"/>
      <family val="2"/>
    </font>
    <font>
      <b/>
      <sz val="11"/>
      <color indexed="8"/>
      <name val="Calibri"/>
      <family val="2"/>
    </font>
    <font>
      <sz val="14"/>
      <color indexed="10"/>
      <name val="Calibri"/>
      <family val="2"/>
    </font>
    <font>
      <b/>
      <sz val="20"/>
      <color indexed="8"/>
      <name val="Arial"/>
      <family val="2"/>
    </font>
    <font>
      <sz val="8"/>
      <name val="Calibri"/>
      <family val="2"/>
    </font>
    <font>
      <sz val="8"/>
      <color indexed="81"/>
      <name val="Tahoma"/>
    </font>
    <font>
      <sz val="9"/>
      <name val="Arial"/>
      <family val="2"/>
    </font>
    <font>
      <b/>
      <sz val="9"/>
      <color indexed="8"/>
      <name val="Arial"/>
      <family val="2"/>
    </font>
    <font>
      <sz val="14"/>
      <name val="Arial"/>
      <family val="2"/>
    </font>
    <font>
      <b/>
      <sz val="9"/>
      <name val="Arial"/>
      <family val="2"/>
    </font>
    <font>
      <b/>
      <sz val="9"/>
      <color indexed="18"/>
      <name val="Arial"/>
      <family val="2"/>
    </font>
    <font>
      <sz val="8"/>
      <name val="Arial"/>
      <family val="2"/>
    </font>
    <font>
      <sz val="9"/>
      <name val="Arial"/>
      <family val="2"/>
    </font>
    <font>
      <sz val="9"/>
      <color indexed="23"/>
      <name val="Arial"/>
      <family val="2"/>
    </font>
    <font>
      <sz val="9"/>
      <name val="Arial"/>
      <family val="2"/>
    </font>
    <font>
      <sz val="9"/>
      <color indexed="10"/>
      <name val="Arial"/>
      <family val="2"/>
    </font>
    <font>
      <sz val="9"/>
      <name val="Arial"/>
      <family val="2"/>
    </font>
    <font>
      <sz val="9"/>
      <name val="Arial"/>
      <family val="2"/>
    </font>
    <font>
      <b/>
      <u/>
      <sz val="9"/>
      <name val="Arial"/>
      <family val="2"/>
    </font>
    <font>
      <sz val="9"/>
      <name val="Arial"/>
      <family val="2"/>
    </font>
    <font>
      <sz val="9"/>
      <name val="Arial"/>
      <family val="2"/>
    </font>
    <font>
      <sz val="9"/>
      <name val="Arial"/>
      <family val="2"/>
    </font>
    <font>
      <sz val="9"/>
      <name val="Arial"/>
      <family val="2"/>
    </font>
    <font>
      <u/>
      <sz val="9"/>
      <name val="Arial"/>
      <family val="2"/>
    </font>
    <font>
      <sz val="9"/>
      <name val="Arial"/>
      <family val="2"/>
    </font>
    <font>
      <b/>
      <u/>
      <sz val="9"/>
      <color indexed="18"/>
      <name val="Arial"/>
      <family val="2"/>
    </font>
    <font>
      <sz val="9"/>
      <color indexed="60"/>
      <name val="Arial"/>
      <family val="2"/>
    </font>
    <font>
      <sz val="9"/>
      <color indexed="54"/>
      <name val="Arial"/>
      <family val="2"/>
    </font>
    <font>
      <b/>
      <sz val="11"/>
      <color indexed="18"/>
      <name val="Arial"/>
      <family val="2"/>
    </font>
    <font>
      <sz val="9"/>
      <color indexed="8"/>
      <name val="Arial"/>
      <family val="2"/>
    </font>
    <font>
      <b/>
      <sz val="11"/>
      <name val="Arial"/>
      <family val="2"/>
    </font>
    <font>
      <sz val="14"/>
      <color indexed="8"/>
      <name val="Arial"/>
      <family val="2"/>
    </font>
    <font>
      <sz val="10"/>
      <name val="Arial"/>
      <family val="2"/>
    </font>
    <font>
      <sz val="14"/>
      <color indexed="18"/>
      <name val="Arial"/>
      <family val="2"/>
    </font>
    <font>
      <sz val="10"/>
      <color indexed="18"/>
      <name val="Arial"/>
      <family val="2"/>
    </font>
    <font>
      <b/>
      <sz val="9"/>
      <color indexed="10"/>
      <name val="Arial"/>
      <family val="2"/>
    </font>
    <font>
      <i/>
      <sz val="9"/>
      <name val="Arial"/>
      <family val="2"/>
    </font>
    <font>
      <b/>
      <sz val="10"/>
      <color indexed="18"/>
      <name val="Arial"/>
      <family val="2"/>
    </font>
    <font>
      <b/>
      <i/>
      <sz val="9"/>
      <name val="Arial"/>
      <family val="2"/>
    </font>
    <font>
      <sz val="14"/>
      <color rgb="FF000080"/>
      <name val="Arial"/>
      <family val="2"/>
    </font>
    <font>
      <sz val="10"/>
      <color rgb="FF000080"/>
      <name val="Arial"/>
      <family val="2"/>
    </font>
    <font>
      <b/>
      <sz val="9"/>
      <color rgb="FF000000"/>
      <name val="Arial"/>
      <family val="2"/>
    </font>
    <font>
      <b/>
      <sz val="9"/>
      <color rgb="FF333300"/>
      <name val="Arial"/>
      <family val="2"/>
    </font>
    <font>
      <sz val="9"/>
      <color rgb="FF333300"/>
      <name val="Arial"/>
      <family val="2"/>
    </font>
    <font>
      <b/>
      <sz val="9"/>
      <color rgb="FF000080"/>
      <name val="Arial"/>
      <family val="2"/>
    </font>
    <font>
      <b/>
      <sz val="11"/>
      <color rgb="FF000080"/>
      <name val="Arial"/>
      <family val="2"/>
    </font>
    <font>
      <b/>
      <sz val="10"/>
      <color rgb="FF000080"/>
      <name val="Arial"/>
      <family val="2"/>
    </font>
    <font>
      <sz val="9"/>
      <color indexed="81"/>
      <name val="Tahoma"/>
    </font>
    <font>
      <b/>
      <sz val="9"/>
      <color indexed="81"/>
      <name val="Tahoma"/>
    </font>
    <font>
      <b/>
      <sz val="8"/>
      <color indexed="81"/>
      <name val="Tahoma"/>
      <family val="2"/>
    </font>
    <font>
      <u/>
      <sz val="8"/>
      <color indexed="81"/>
      <name val="Tahoma"/>
      <family val="2"/>
    </font>
    <font>
      <b/>
      <sz val="9"/>
      <color theme="3" tint="0.39997558519241921"/>
      <name val="Arial"/>
      <family val="2"/>
    </font>
  </fonts>
  <fills count="8">
    <fill>
      <patternFill patternType="none"/>
    </fill>
    <fill>
      <patternFill patternType="gray125"/>
    </fill>
    <fill>
      <patternFill patternType="solid">
        <fgColor indexed="54"/>
        <bgColor indexed="64"/>
      </patternFill>
    </fill>
    <fill>
      <patternFill patternType="solid">
        <fgColor indexed="8"/>
        <bgColor indexed="64"/>
      </patternFill>
    </fill>
    <fill>
      <patternFill patternType="solid">
        <fgColor indexed="60"/>
        <bgColor indexed="64"/>
      </patternFill>
    </fill>
    <fill>
      <patternFill patternType="solid">
        <fgColor indexed="18"/>
        <bgColor indexed="64"/>
      </patternFill>
    </fill>
    <fill>
      <patternFill patternType="solid">
        <fgColor indexed="58"/>
        <bgColor indexed="64"/>
      </patternFill>
    </fill>
    <fill>
      <patternFill patternType="solid">
        <fgColor indexed="59"/>
        <bgColor indexed="64"/>
      </patternFill>
    </fill>
  </fills>
  <borders count="62">
    <border>
      <left/>
      <right/>
      <top/>
      <bottom/>
      <diagonal/>
    </border>
    <border>
      <left style="thin">
        <color indexed="60"/>
      </left>
      <right style="thin">
        <color indexed="60"/>
      </right>
      <top style="thin">
        <color indexed="60"/>
      </top>
      <bottom style="thin">
        <color indexed="60"/>
      </bottom>
      <diagonal/>
    </border>
    <border>
      <left/>
      <right/>
      <top style="thin">
        <color indexed="8"/>
      </top>
      <bottom style="thin">
        <color indexed="8"/>
      </bottom>
      <diagonal/>
    </border>
    <border>
      <left style="medium">
        <color indexed="8"/>
      </left>
      <right style="thin">
        <color indexed="60"/>
      </right>
      <top style="medium">
        <color indexed="8"/>
      </top>
      <bottom style="thin">
        <color indexed="60"/>
      </bottom>
      <diagonal/>
    </border>
    <border>
      <left style="medium">
        <color indexed="8"/>
      </left>
      <right/>
      <top/>
      <bottom style="medium">
        <color indexed="8"/>
      </bottom>
      <diagonal/>
    </border>
    <border>
      <left/>
      <right style="medium">
        <color indexed="8"/>
      </right>
      <top style="medium">
        <color indexed="8"/>
      </top>
      <bottom/>
      <diagonal/>
    </border>
    <border>
      <left/>
      <right/>
      <top style="medium">
        <color indexed="8"/>
      </top>
      <bottom style="medium">
        <color indexed="8"/>
      </bottom>
      <diagonal/>
    </border>
    <border>
      <left style="thin">
        <color indexed="60"/>
      </left>
      <right style="thin">
        <color indexed="60"/>
      </right>
      <top style="medium">
        <color indexed="8"/>
      </top>
      <bottom style="thin">
        <color indexed="60"/>
      </bottom>
      <diagonal/>
    </border>
    <border>
      <left style="medium">
        <color indexed="8"/>
      </left>
      <right style="thin">
        <color indexed="60"/>
      </right>
      <top style="thin">
        <color indexed="60"/>
      </top>
      <bottom style="thin">
        <color indexed="60"/>
      </bottom>
      <diagonal/>
    </border>
    <border>
      <left style="thin">
        <color indexed="60"/>
      </left>
      <right style="medium">
        <color indexed="8"/>
      </right>
      <top style="thin">
        <color indexed="60"/>
      </top>
      <bottom style="thin">
        <color indexed="60"/>
      </bottom>
      <diagonal/>
    </border>
    <border>
      <left style="thin">
        <color indexed="60"/>
      </left>
      <right style="thin">
        <color indexed="60"/>
      </right>
      <top style="thin">
        <color indexed="60"/>
      </top>
      <bottom/>
      <diagonal/>
    </border>
    <border>
      <left style="thin">
        <color indexed="60"/>
      </left>
      <right style="medium">
        <color indexed="8"/>
      </right>
      <top style="thin">
        <color indexed="60"/>
      </top>
      <bottom/>
      <diagonal/>
    </border>
    <border>
      <left/>
      <right style="medium">
        <color indexed="8"/>
      </right>
      <top style="medium">
        <color indexed="8"/>
      </top>
      <bottom style="medium">
        <color indexed="8"/>
      </bottom>
      <diagonal/>
    </border>
    <border>
      <left style="thin">
        <color indexed="60"/>
      </left>
      <right style="medium">
        <color indexed="8"/>
      </right>
      <top style="medium">
        <color indexed="8"/>
      </top>
      <bottom style="thin">
        <color indexed="60"/>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right style="medium">
        <color indexed="8"/>
      </right>
      <top/>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style="thin">
        <color indexed="60"/>
      </right>
      <top/>
      <bottom style="thin">
        <color indexed="60"/>
      </bottom>
      <diagonal/>
    </border>
    <border>
      <left style="thin">
        <color indexed="60"/>
      </left>
      <right style="thin">
        <color indexed="60"/>
      </right>
      <top/>
      <bottom style="thin">
        <color indexed="60"/>
      </bottom>
      <diagonal/>
    </border>
    <border>
      <left style="thin">
        <color indexed="60"/>
      </left>
      <right style="medium">
        <color indexed="8"/>
      </right>
      <top/>
      <bottom style="thin">
        <color indexed="60"/>
      </bottom>
      <diagonal/>
    </border>
    <border>
      <left style="medium">
        <color indexed="8"/>
      </left>
      <right style="medium">
        <color indexed="8"/>
      </right>
      <top/>
      <bottom style="medium">
        <color indexed="8"/>
      </bottom>
      <diagonal/>
    </border>
    <border>
      <left/>
      <right/>
      <top style="thin">
        <color indexed="8"/>
      </top>
      <bottom/>
      <diagonal/>
    </border>
    <border>
      <left/>
      <right style="medium">
        <color indexed="8"/>
      </right>
      <top/>
      <bottom style="thin">
        <color indexed="8"/>
      </bottom>
      <diagonal/>
    </border>
    <border>
      <left style="medium">
        <color indexed="8"/>
      </left>
      <right style="thin">
        <color indexed="60"/>
      </right>
      <top/>
      <bottom style="medium">
        <color indexed="8"/>
      </bottom>
      <diagonal/>
    </border>
    <border>
      <left style="thin">
        <color indexed="18"/>
      </left>
      <right style="thin">
        <color indexed="18"/>
      </right>
      <top style="thin">
        <color indexed="18"/>
      </top>
      <bottom style="thin">
        <color indexed="1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thin">
        <color indexed="60"/>
      </bottom>
      <diagonal/>
    </border>
    <border>
      <left style="medium">
        <color indexed="8"/>
      </left>
      <right/>
      <top style="thin">
        <color indexed="60"/>
      </top>
      <bottom style="thin">
        <color indexed="60"/>
      </bottom>
      <diagonal/>
    </border>
    <border>
      <left style="medium">
        <color indexed="8"/>
      </left>
      <right/>
      <top style="thin">
        <color indexed="60"/>
      </top>
      <bottom style="medium">
        <color indexed="8"/>
      </bottom>
      <diagonal/>
    </border>
    <border>
      <left style="medium">
        <color indexed="8"/>
      </left>
      <right/>
      <top style="thin">
        <color indexed="60"/>
      </top>
      <bottom/>
      <diagonal/>
    </border>
    <border>
      <left style="medium">
        <color indexed="8"/>
      </left>
      <right style="thin">
        <color indexed="60"/>
      </right>
      <top style="thin">
        <color indexed="60"/>
      </top>
      <bottom style="medium">
        <color indexed="8"/>
      </bottom>
      <diagonal/>
    </border>
    <border>
      <left style="thin">
        <color indexed="60"/>
      </left>
      <right style="thin">
        <color indexed="60"/>
      </right>
      <top style="thin">
        <color indexed="60"/>
      </top>
      <bottom style="medium">
        <color indexed="8"/>
      </bottom>
      <diagonal/>
    </border>
    <border>
      <left style="medium">
        <color indexed="8"/>
      </left>
      <right style="thin">
        <color indexed="60"/>
      </right>
      <top style="thin">
        <color indexed="60"/>
      </top>
      <bottom/>
      <diagonal/>
    </border>
    <border>
      <left style="thin">
        <color indexed="60"/>
      </left>
      <right/>
      <top style="medium">
        <color indexed="8"/>
      </top>
      <bottom style="thin">
        <color indexed="60"/>
      </bottom>
      <diagonal/>
    </border>
    <border>
      <left/>
      <right style="thin">
        <color indexed="60"/>
      </right>
      <top style="medium">
        <color indexed="8"/>
      </top>
      <bottom style="thin">
        <color indexed="60"/>
      </bottom>
      <diagonal/>
    </border>
    <border>
      <left style="thin">
        <color indexed="60"/>
      </left>
      <right/>
      <top style="thin">
        <color indexed="60"/>
      </top>
      <bottom style="thin">
        <color indexed="60"/>
      </bottom>
      <diagonal/>
    </border>
    <border>
      <left/>
      <right style="thin">
        <color indexed="60"/>
      </right>
      <top style="thin">
        <color indexed="60"/>
      </top>
      <bottom style="thin">
        <color indexed="60"/>
      </bottom>
      <diagonal/>
    </border>
    <border>
      <left style="thin">
        <color indexed="60"/>
      </left>
      <right/>
      <top style="thin">
        <color indexed="60"/>
      </top>
      <bottom/>
      <diagonal/>
    </border>
    <border>
      <left style="thin">
        <color indexed="60"/>
      </left>
      <right/>
      <top/>
      <bottom style="thin">
        <color indexed="60"/>
      </bottom>
      <diagonal/>
    </border>
    <border>
      <left/>
      <right style="thin">
        <color indexed="60"/>
      </right>
      <top/>
      <bottom style="thin">
        <color indexed="60"/>
      </bottom>
      <diagonal/>
    </border>
    <border>
      <left/>
      <right style="thin">
        <color indexed="60"/>
      </right>
      <top/>
      <bottom/>
      <diagonal/>
    </border>
    <border>
      <left style="medium">
        <color indexed="8"/>
      </left>
      <right style="medium">
        <color indexed="8"/>
      </right>
      <top style="thin">
        <color indexed="60"/>
      </top>
      <bottom style="thin">
        <color indexed="8"/>
      </bottom>
      <diagonal/>
    </border>
    <border>
      <left style="thin">
        <color indexed="60"/>
      </left>
      <right style="medium">
        <color indexed="8"/>
      </right>
      <top style="thin">
        <color indexed="60"/>
      </top>
      <bottom style="medium">
        <color indexed="8"/>
      </bottom>
      <diagonal/>
    </border>
    <border>
      <left style="thin">
        <color indexed="8"/>
      </left>
      <right/>
      <top/>
      <bottom/>
      <diagonal/>
    </border>
    <border>
      <left style="medium">
        <color indexed="59"/>
      </left>
      <right style="thin">
        <color indexed="60"/>
      </right>
      <top style="thin">
        <color indexed="60"/>
      </top>
      <bottom style="thin">
        <color indexed="60"/>
      </bottom>
      <diagonal/>
    </border>
    <border>
      <left style="medium">
        <color indexed="59"/>
      </left>
      <right style="medium">
        <color indexed="59"/>
      </right>
      <top style="medium">
        <color indexed="59"/>
      </top>
      <bottom style="medium">
        <color indexed="59"/>
      </bottom>
      <diagonal/>
    </border>
    <border>
      <left style="thin">
        <color indexed="60"/>
      </left>
      <right style="thin">
        <color indexed="60"/>
      </right>
      <top style="medium">
        <color indexed="59"/>
      </top>
      <bottom style="medium">
        <color indexed="8"/>
      </bottom>
      <diagonal/>
    </border>
    <border>
      <left style="medium">
        <color indexed="59"/>
      </left>
      <right/>
      <top style="medium">
        <color indexed="59"/>
      </top>
      <bottom/>
      <diagonal/>
    </border>
    <border>
      <left/>
      <right/>
      <top style="thin">
        <color indexed="60"/>
      </top>
      <bottom style="thin">
        <color indexed="60"/>
      </bottom>
      <diagonal/>
    </border>
    <border>
      <left/>
      <right/>
      <top style="thin">
        <color indexed="60"/>
      </top>
      <bottom/>
      <diagonal/>
    </border>
    <border>
      <left style="medium">
        <color indexed="59"/>
      </left>
      <right/>
      <top style="medium">
        <color indexed="59"/>
      </top>
      <bottom style="medium">
        <color indexed="59"/>
      </bottom>
      <diagonal/>
    </border>
    <border>
      <left style="medium">
        <color indexed="8"/>
      </left>
      <right style="medium">
        <color indexed="8"/>
      </right>
      <top/>
      <bottom style="thin">
        <color indexed="8"/>
      </bottom>
      <diagonal/>
    </border>
    <border>
      <left/>
      <right/>
      <top/>
      <bottom style="thin">
        <color indexed="18"/>
      </bottom>
      <diagonal/>
    </border>
    <border>
      <left/>
      <right style="thin">
        <color indexed="18"/>
      </right>
      <top/>
      <bottom style="thin">
        <color indexed="18"/>
      </bottom>
      <diagonal/>
    </border>
    <border>
      <left style="medium">
        <color indexed="8"/>
      </left>
      <right/>
      <top/>
      <bottom style="thin">
        <color indexed="8"/>
      </bottom>
      <diagonal/>
    </border>
    <border>
      <left/>
      <right/>
      <top/>
      <bottom style="thin">
        <color indexed="60"/>
      </bottom>
      <diagonal/>
    </border>
    <border>
      <left/>
      <right style="medium">
        <color indexed="8"/>
      </right>
      <top/>
      <bottom style="thin">
        <color indexed="60"/>
      </bottom>
      <diagonal/>
    </border>
    <border>
      <left/>
      <right style="medium">
        <color indexed="8"/>
      </right>
      <top style="thin">
        <color indexed="8"/>
      </top>
      <bottom/>
      <diagonal/>
    </border>
  </borders>
  <cellStyleXfs count="13">
    <xf numFmtId="0" fontId="0" fillId="0" borderId="0"/>
    <xf numFmtId="0" fontId="10" fillId="2" borderId="1" applyNumberFormat="0" applyFont="0" applyBorder="0" applyAlignment="0" applyProtection="0"/>
    <xf numFmtId="0" fontId="11" fillId="0" borderId="1" applyNumberFormat="0" applyFill="0" applyBorder="0" applyAlignment="0" applyProtection="0"/>
    <xf numFmtId="9" fontId="4" fillId="0" borderId="0" applyFont="0" applyFill="0" applyBorder="0" applyAlignment="0" applyProtection="0"/>
    <xf numFmtId="0" fontId="14" fillId="3" borderId="0" applyBorder="0"/>
    <xf numFmtId="0" fontId="12" fillId="3" borderId="0"/>
    <xf numFmtId="0" fontId="10" fillId="0" borderId="1"/>
    <xf numFmtId="0" fontId="10" fillId="0" borderId="2" applyAlignment="0"/>
    <xf numFmtId="0" fontId="2" fillId="0" borderId="3" applyNumberFormat="0" applyFill="0" applyBorder="0" applyAlignment="0" applyProtection="0"/>
    <xf numFmtId="0" fontId="13" fillId="0" borderId="1" applyNumberFormat="0" applyFill="0" applyBorder="0" applyAlignment="0" applyProtection="0"/>
    <xf numFmtId="0" fontId="14" fillId="3" borderId="4" applyNumberFormat="0" applyAlignment="0" applyProtection="0">
      <protection locked="0"/>
    </xf>
    <xf numFmtId="0" fontId="36" fillId="3" borderId="0">
      <alignment vertical="top"/>
    </xf>
    <xf numFmtId="0" fontId="13" fillId="0" borderId="0"/>
  </cellStyleXfs>
  <cellXfs count="293">
    <xf numFmtId="0" fontId="0" fillId="0" borderId="0" xfId="0"/>
    <xf numFmtId="0" fontId="0" fillId="3" borderId="5" xfId="0" applyFill="1" applyBorder="1"/>
    <xf numFmtId="0" fontId="25" fillId="0" borderId="0" xfId="0" applyFont="1" applyProtection="1"/>
    <xf numFmtId="0" fontId="14" fillId="3" borderId="6" xfId="4" applyBorder="1" applyAlignment="1">
      <alignment horizontal="center"/>
    </xf>
    <xf numFmtId="0" fontId="20" fillId="0" borderId="0" xfId="0" applyFont="1" applyProtection="1"/>
    <xf numFmtId="0" fontId="12" fillId="3" borderId="5" xfId="5" applyBorder="1" applyProtection="1"/>
    <xf numFmtId="0" fontId="16" fillId="0" borderId="0" xfId="0" applyFont="1" applyProtection="1"/>
    <xf numFmtId="0" fontId="13" fillId="2" borderId="7" xfId="0" applyFont="1" applyFill="1" applyBorder="1" applyProtection="1"/>
    <xf numFmtId="0" fontId="21" fillId="0" borderId="0" xfId="0" applyFont="1" applyProtection="1"/>
    <xf numFmtId="0" fontId="23" fillId="0" borderId="0" xfId="0" applyFont="1" applyProtection="1"/>
    <xf numFmtId="0" fontId="24" fillId="0" borderId="0" xfId="0" applyFont="1" applyProtection="1"/>
    <xf numFmtId="0" fontId="26" fillId="0" borderId="0" xfId="0" applyFont="1" applyProtection="1"/>
    <xf numFmtId="0" fontId="14" fillId="4" borderId="8" xfId="0" applyFont="1" applyFill="1" applyBorder="1" applyProtection="1"/>
    <xf numFmtId="0" fontId="14" fillId="4" borderId="1" xfId="0" applyFont="1" applyFill="1" applyBorder="1" applyProtection="1"/>
    <xf numFmtId="0" fontId="14" fillId="4" borderId="1" xfId="0" applyFont="1" applyFill="1" applyBorder="1" applyAlignment="1" applyProtection="1">
      <alignment horizontal="right"/>
    </xf>
    <xf numFmtId="0" fontId="29" fillId="4" borderId="9" xfId="2" applyFont="1" applyFill="1" applyBorder="1" applyAlignment="1" applyProtection="1">
      <alignment horizontal="left"/>
    </xf>
    <xf numFmtId="0" fontId="14" fillId="4" borderId="10" xfId="0" applyFont="1" applyFill="1" applyBorder="1" applyProtection="1"/>
    <xf numFmtId="0" fontId="14" fillId="4" borderId="11" xfId="0" applyFont="1" applyFill="1" applyBorder="1" applyAlignment="1" applyProtection="1">
      <alignment horizontal="left"/>
    </xf>
    <xf numFmtId="0" fontId="16" fillId="2" borderId="3" xfId="0" applyFont="1" applyFill="1" applyBorder="1" applyProtection="1"/>
    <xf numFmtId="0" fontId="16" fillId="2" borderId="8" xfId="0" applyFont="1" applyFill="1" applyBorder="1" applyProtection="1"/>
    <xf numFmtId="0" fontId="13" fillId="2" borderId="1" xfId="0" applyFont="1" applyFill="1" applyBorder="1" applyProtection="1"/>
    <xf numFmtId="0" fontId="16" fillId="2" borderId="1" xfId="0" applyFont="1" applyFill="1" applyBorder="1" applyProtection="1"/>
    <xf numFmtId="0" fontId="21" fillId="2" borderId="8" xfId="0" applyFont="1" applyFill="1" applyBorder="1" applyProtection="1"/>
    <xf numFmtId="0" fontId="23" fillId="2" borderId="8" xfId="0" applyFont="1" applyFill="1" applyBorder="1" applyProtection="1"/>
    <xf numFmtId="0" fontId="23" fillId="2" borderId="1" xfId="0" applyFont="1" applyFill="1" applyBorder="1" applyProtection="1"/>
    <xf numFmtId="0" fontId="22" fillId="2" borderId="1" xfId="0" applyFont="1" applyFill="1" applyBorder="1" applyAlignment="1" applyProtection="1">
      <alignment horizontal="right"/>
    </xf>
    <xf numFmtId="0" fontId="27" fillId="2" borderId="1" xfId="2" applyFont="1" applyFill="1" applyBorder="1" applyAlignment="1" applyProtection="1">
      <alignment horizontal="right"/>
    </xf>
    <xf numFmtId="0" fontId="28" fillId="2" borderId="1" xfId="0" applyFont="1" applyFill="1" applyBorder="1" applyProtection="1"/>
    <xf numFmtId="0" fontId="13" fillId="2" borderId="9" xfId="0" applyFont="1" applyFill="1" applyBorder="1" applyAlignment="1" applyProtection="1">
      <alignment horizontal="left"/>
    </xf>
    <xf numFmtId="0" fontId="22" fillId="2" borderId="9" xfId="0" applyFont="1" applyFill="1" applyBorder="1" applyAlignment="1" applyProtection="1">
      <alignment horizontal="left"/>
    </xf>
    <xf numFmtId="0" fontId="27" fillId="2" borderId="9" xfId="2" applyFont="1" applyFill="1" applyBorder="1" applyAlignment="1" applyProtection="1">
      <alignment horizontal="left"/>
    </xf>
    <xf numFmtId="0" fontId="24" fillId="2" borderId="8" xfId="0" applyFont="1" applyFill="1" applyBorder="1" applyProtection="1"/>
    <xf numFmtId="0" fontId="13" fillId="2" borderId="1" xfId="0" applyFont="1" applyFill="1" applyBorder="1" applyAlignment="1" applyProtection="1">
      <alignment horizontal="right"/>
    </xf>
    <xf numFmtId="0" fontId="0" fillId="0" borderId="0" xfId="0" applyProtection="1"/>
    <xf numFmtId="0" fontId="14" fillId="3" borderId="6" xfId="4" applyBorder="1" applyAlignment="1" applyProtection="1">
      <alignment horizontal="center"/>
    </xf>
    <xf numFmtId="0" fontId="14" fillId="3" borderId="12" xfId="4" applyBorder="1" applyProtection="1"/>
    <xf numFmtId="0" fontId="10" fillId="2" borderId="3" xfId="6" applyFill="1" applyBorder="1" applyProtection="1"/>
    <xf numFmtId="0" fontId="13" fillId="2" borderId="7" xfId="6" applyFont="1" applyFill="1" applyBorder="1" applyProtection="1"/>
    <xf numFmtId="0" fontId="10" fillId="2" borderId="13" xfId="6" applyFill="1" applyBorder="1" applyProtection="1"/>
    <xf numFmtId="0" fontId="10" fillId="2" borderId="8" xfId="6" applyFill="1" applyBorder="1" applyProtection="1"/>
    <xf numFmtId="0" fontId="13" fillId="2" borderId="1" xfId="6" applyFont="1" applyFill="1" applyBorder="1" applyProtection="1"/>
    <xf numFmtId="0" fontId="10" fillId="2" borderId="9" xfId="6" applyFill="1" applyBorder="1" applyProtection="1"/>
    <xf numFmtId="0" fontId="10" fillId="0" borderId="1" xfId="6" applyBorder="1" applyProtection="1">
      <protection locked="0"/>
    </xf>
    <xf numFmtId="0" fontId="10" fillId="0" borderId="10" xfId="6" applyBorder="1" applyProtection="1">
      <protection locked="0"/>
    </xf>
    <xf numFmtId="0" fontId="6" fillId="5" borderId="0" xfId="0" applyFont="1" applyFill="1"/>
    <xf numFmtId="0" fontId="0" fillId="5" borderId="0" xfId="0" applyFill="1"/>
    <xf numFmtId="0" fontId="7" fillId="5" borderId="0" xfId="0" applyFont="1" applyFill="1" applyBorder="1" applyAlignment="1"/>
    <xf numFmtId="0" fontId="7" fillId="5" borderId="0" xfId="0" applyFont="1" applyFill="1" applyAlignment="1"/>
    <xf numFmtId="0" fontId="0" fillId="5" borderId="0" xfId="0" applyFill="1" applyBorder="1"/>
    <xf numFmtId="0" fontId="0" fillId="5" borderId="14" xfId="0" applyFill="1" applyBorder="1"/>
    <xf numFmtId="0" fontId="0" fillId="5" borderId="4" xfId="0" applyFill="1" applyBorder="1"/>
    <xf numFmtId="0" fontId="0" fillId="5" borderId="15" xfId="0" applyFill="1" applyBorder="1"/>
    <xf numFmtId="0" fontId="0" fillId="5" borderId="5" xfId="0" applyFill="1" applyBorder="1"/>
    <xf numFmtId="0" fontId="0" fillId="5" borderId="16" xfId="0" applyFill="1" applyBorder="1"/>
    <xf numFmtId="0" fontId="0" fillId="5" borderId="17" xfId="0" applyFill="1" applyBorder="1"/>
    <xf numFmtId="164" fontId="0" fillId="5" borderId="0" xfId="0" applyNumberFormat="1" applyFill="1" applyBorder="1"/>
    <xf numFmtId="0" fontId="0" fillId="5" borderId="18" xfId="0" applyFill="1" applyBorder="1"/>
    <xf numFmtId="0" fontId="0" fillId="5" borderId="19" xfId="0" applyFill="1" applyBorder="1"/>
    <xf numFmtId="0" fontId="0" fillId="5" borderId="0" xfId="0" applyFill="1" applyProtection="1"/>
    <xf numFmtId="0" fontId="0" fillId="5" borderId="0" xfId="0" applyFill="1" applyBorder="1" applyProtection="1"/>
    <xf numFmtId="0" fontId="0" fillId="5" borderId="0" xfId="0" applyFont="1" applyFill="1" applyBorder="1" applyProtection="1"/>
    <xf numFmtId="164" fontId="0" fillId="5" borderId="0" xfId="0" applyNumberFormat="1" applyFont="1" applyFill="1" applyBorder="1" applyProtection="1"/>
    <xf numFmtId="0" fontId="0" fillId="5" borderId="0" xfId="0" applyFont="1" applyFill="1" applyProtection="1"/>
    <xf numFmtId="0" fontId="3" fillId="5" borderId="0" xfId="2" applyFont="1" applyFill="1" applyBorder="1" applyAlignment="1" applyProtection="1"/>
    <xf numFmtId="0" fontId="10" fillId="5" borderId="0" xfId="0" applyFont="1" applyFill="1" applyProtection="1"/>
    <xf numFmtId="0" fontId="17" fillId="5" borderId="0" xfId="0" applyFont="1" applyFill="1" applyProtection="1"/>
    <xf numFmtId="0" fontId="18" fillId="5" borderId="0" xfId="0" applyFont="1" applyFill="1" applyProtection="1"/>
    <xf numFmtId="0" fontId="19" fillId="5" borderId="0" xfId="0" applyFont="1" applyFill="1" applyProtection="1"/>
    <xf numFmtId="0" fontId="20" fillId="5" borderId="0" xfId="0" applyFont="1" applyFill="1" applyProtection="1"/>
    <xf numFmtId="0" fontId="16" fillId="5" borderId="0" xfId="0" applyFont="1" applyFill="1" applyProtection="1"/>
    <xf numFmtId="0" fontId="21" fillId="5" borderId="0" xfId="0" applyFont="1" applyFill="1" applyProtection="1"/>
    <xf numFmtId="0" fontId="23" fillId="5" borderId="0" xfId="0" applyFont="1" applyFill="1" applyProtection="1"/>
    <xf numFmtId="0" fontId="24" fillId="5" borderId="0" xfId="0" applyFont="1" applyFill="1" applyProtection="1"/>
    <xf numFmtId="0" fontId="25" fillId="5" borderId="0" xfId="0" applyFont="1" applyFill="1" applyProtection="1"/>
    <xf numFmtId="0" fontId="26" fillId="5" borderId="0" xfId="0" applyFont="1" applyFill="1" applyProtection="1"/>
    <xf numFmtId="0" fontId="0" fillId="5" borderId="17" xfId="0" applyFill="1" applyBorder="1" applyAlignment="1">
      <alignment wrapText="1"/>
    </xf>
    <xf numFmtId="0" fontId="13" fillId="5" borderId="17" xfId="12" applyFill="1" applyBorder="1"/>
    <xf numFmtId="0" fontId="0" fillId="3" borderId="14" xfId="0" applyFill="1" applyBorder="1"/>
    <xf numFmtId="0" fontId="0" fillId="3" borderId="16" xfId="0" applyFill="1" applyBorder="1"/>
    <xf numFmtId="0" fontId="0" fillId="3" borderId="4" xfId="0" applyFill="1" applyBorder="1"/>
    <xf numFmtId="0" fontId="13" fillId="5" borderId="17" xfId="0" applyFont="1" applyFill="1" applyBorder="1"/>
    <xf numFmtId="0" fontId="20" fillId="3" borderId="14" xfId="0" applyFont="1" applyFill="1" applyBorder="1" applyProtection="1"/>
    <xf numFmtId="0" fontId="16" fillId="3" borderId="4" xfId="0" applyFont="1" applyFill="1" applyBorder="1" applyProtection="1"/>
    <xf numFmtId="0" fontId="14" fillId="3" borderId="6" xfId="4" applyFill="1" applyBorder="1" applyAlignment="1" applyProtection="1">
      <alignment wrapText="1"/>
    </xf>
    <xf numFmtId="0" fontId="0" fillId="3" borderId="20" xfId="0" applyFill="1" applyBorder="1"/>
    <xf numFmtId="0" fontId="11" fillId="5" borderId="0" xfId="2" applyFill="1" applyBorder="1" applyAlignment="1" applyProtection="1"/>
    <xf numFmtId="0" fontId="21" fillId="2" borderId="21" xfId="0" applyFont="1" applyFill="1" applyBorder="1" applyProtection="1"/>
    <xf numFmtId="0" fontId="16" fillId="2" borderId="22" xfId="0" applyFont="1" applyFill="1" applyBorder="1" applyProtection="1"/>
    <xf numFmtId="0" fontId="16" fillId="2" borderId="22" xfId="0" applyFont="1" applyFill="1" applyBorder="1" applyAlignment="1" applyProtection="1">
      <alignment horizontal="right"/>
    </xf>
    <xf numFmtId="0" fontId="30" fillId="2" borderId="23" xfId="0" applyFont="1" applyFill="1" applyBorder="1" applyAlignment="1" applyProtection="1">
      <alignment horizontal="left"/>
    </xf>
    <xf numFmtId="0" fontId="31" fillId="2" borderId="1" xfId="0" applyFont="1" applyFill="1" applyBorder="1" applyProtection="1"/>
    <xf numFmtId="0" fontId="31" fillId="2" borderId="1" xfId="3" applyNumberFormat="1" applyFont="1" applyFill="1" applyBorder="1" applyProtection="1"/>
    <xf numFmtId="0" fontId="31" fillId="2" borderId="22" xfId="3" applyNumberFormat="1" applyFont="1" applyFill="1" applyBorder="1" applyProtection="1"/>
    <xf numFmtId="0" fontId="10" fillId="2" borderId="9" xfId="0" applyFont="1" applyFill="1" applyBorder="1" applyAlignment="1" applyProtection="1">
      <alignment horizontal="left"/>
    </xf>
    <xf numFmtId="0" fontId="32" fillId="3" borderId="4" xfId="10" applyFont="1" applyBorder="1" applyProtection="1"/>
    <xf numFmtId="165" fontId="32" fillId="3" borderId="24" xfId="10" applyNumberFormat="1" applyFont="1" applyBorder="1" applyProtection="1"/>
    <xf numFmtId="0" fontId="33" fillId="5" borderId="0" xfId="0" applyFont="1" applyFill="1"/>
    <xf numFmtId="0" fontId="11" fillId="5" borderId="0" xfId="2" applyFill="1" applyBorder="1" applyAlignment="1">
      <alignment horizontal="center"/>
    </xf>
    <xf numFmtId="0" fontId="13" fillId="5" borderId="17" xfId="0" applyFont="1" applyFill="1" applyBorder="1" applyAlignment="1">
      <alignment wrapText="1"/>
    </xf>
    <xf numFmtId="0" fontId="33" fillId="5" borderId="16" xfId="0" applyFont="1" applyFill="1" applyBorder="1"/>
    <xf numFmtId="0" fontId="11" fillId="5" borderId="0" xfId="2" applyFont="1" applyFill="1" applyBorder="1" applyAlignment="1">
      <alignment horizontal="center"/>
    </xf>
    <xf numFmtId="0" fontId="11" fillId="5" borderId="0" xfId="2" applyFill="1" applyBorder="1" applyAlignment="1"/>
    <xf numFmtId="0" fontId="0" fillId="5" borderId="25" xfId="0" applyFont="1" applyFill="1" applyBorder="1" applyProtection="1"/>
    <xf numFmtId="0" fontId="10" fillId="3" borderId="0" xfId="6" applyFill="1" applyBorder="1" applyProtection="1"/>
    <xf numFmtId="0" fontId="0" fillId="5" borderId="16" xfId="0" applyFill="1" applyBorder="1" applyProtection="1"/>
    <xf numFmtId="0" fontId="0" fillId="5" borderId="17" xfId="0" applyFill="1" applyBorder="1" applyProtection="1"/>
    <xf numFmtId="0" fontId="13" fillId="0" borderId="7" xfId="0" applyFont="1" applyFill="1" applyBorder="1" applyAlignment="1" applyProtection="1">
      <alignment horizontal="center"/>
      <protection locked="0"/>
    </xf>
    <xf numFmtId="0" fontId="38" fillId="3" borderId="26" xfId="5" applyFont="1" applyFill="1" applyBorder="1" applyAlignment="1"/>
    <xf numFmtId="0" fontId="10" fillId="3" borderId="27" xfId="6" applyFill="1" applyBorder="1" applyProtection="1"/>
    <xf numFmtId="0" fontId="10" fillId="3" borderId="20" xfId="6" applyFill="1" applyBorder="1" applyProtection="1"/>
    <xf numFmtId="0" fontId="10" fillId="3" borderId="4" xfId="6" applyFill="1" applyBorder="1" applyProtection="1"/>
    <xf numFmtId="0" fontId="10" fillId="3" borderId="18" xfId="6" applyFill="1" applyBorder="1" applyProtection="1"/>
    <xf numFmtId="0" fontId="0" fillId="5" borderId="28" xfId="0" applyFill="1" applyBorder="1" applyProtection="1"/>
    <xf numFmtId="0" fontId="0" fillId="0" borderId="28" xfId="0" applyBorder="1" applyProtection="1"/>
    <xf numFmtId="0" fontId="37" fillId="3" borderId="12" xfId="5" applyFont="1" applyBorder="1" applyAlignment="1" applyProtection="1">
      <alignment horizontal="center" vertical="center"/>
    </xf>
    <xf numFmtId="1" fontId="0" fillId="5" borderId="0" xfId="0" applyNumberFormat="1" applyFill="1" applyBorder="1"/>
    <xf numFmtId="0" fontId="14" fillId="3" borderId="20" xfId="4" applyBorder="1" applyAlignment="1">
      <alignment horizontal="center"/>
    </xf>
    <xf numFmtId="0" fontId="14" fillId="3" borderId="12" xfId="4" applyBorder="1" applyAlignment="1">
      <alignment horizontal="center"/>
    </xf>
    <xf numFmtId="0" fontId="0" fillId="3" borderId="29" xfId="0" applyFill="1" applyBorder="1"/>
    <xf numFmtId="0" fontId="10" fillId="0" borderId="30" xfId="6" applyBorder="1" applyAlignment="1" applyProtection="1">
      <alignment horizontal="center"/>
      <protection locked="0"/>
    </xf>
    <xf numFmtId="0" fontId="10" fillId="0" borderId="31" xfId="6" applyBorder="1" applyAlignment="1" applyProtection="1">
      <alignment horizontal="center"/>
      <protection locked="0"/>
    </xf>
    <xf numFmtId="0" fontId="10" fillId="0" borderId="32" xfId="6" applyBorder="1" applyAlignment="1" applyProtection="1">
      <alignment horizontal="center"/>
      <protection locked="0"/>
    </xf>
    <xf numFmtId="0" fontId="10" fillId="0" borderId="33" xfId="6" applyBorder="1" applyAlignment="1" applyProtection="1">
      <alignment horizontal="center"/>
      <protection locked="0"/>
    </xf>
    <xf numFmtId="0" fontId="10" fillId="0" borderId="34" xfId="6" applyBorder="1" applyAlignment="1" applyProtection="1">
      <alignment horizontal="center"/>
      <protection locked="0"/>
    </xf>
    <xf numFmtId="0" fontId="0" fillId="2" borderId="7" xfId="0" applyFill="1" applyBorder="1"/>
    <xf numFmtId="0" fontId="0" fillId="2" borderId="1" xfId="0" applyFill="1" applyBorder="1"/>
    <xf numFmtId="0" fontId="0" fillId="2" borderId="35" xfId="0" applyFill="1" applyBorder="1"/>
    <xf numFmtId="0" fontId="34" fillId="3" borderId="20" xfId="0" applyFont="1" applyFill="1" applyBorder="1" applyAlignment="1"/>
    <xf numFmtId="0" fontId="0" fillId="3" borderId="6" xfId="0" applyFill="1" applyBorder="1"/>
    <xf numFmtId="0" fontId="0" fillId="3" borderId="12" xfId="0" applyFill="1" applyBorder="1"/>
    <xf numFmtId="0" fontId="10" fillId="0" borderId="8" xfId="6" applyBorder="1" applyAlignment="1" applyProtection="1">
      <alignment horizontal="center"/>
      <protection locked="0"/>
    </xf>
    <xf numFmtId="0" fontId="11" fillId="5" borderId="0" xfId="2" applyFill="1" applyBorder="1" applyAlignment="1" applyProtection="1">
      <alignment horizontal="left"/>
    </xf>
    <xf numFmtId="0" fontId="11" fillId="5" borderId="0" xfId="2" applyFill="1" applyBorder="1" applyAlignment="1" applyProtection="1">
      <alignment horizontal="right"/>
    </xf>
    <xf numFmtId="0" fontId="10" fillId="3" borderId="6" xfId="6" applyFill="1" applyBorder="1" applyProtection="1"/>
    <xf numFmtId="0" fontId="10" fillId="3" borderId="15" xfId="6" applyFill="1" applyBorder="1" applyProtection="1"/>
    <xf numFmtId="0" fontId="10" fillId="3" borderId="29" xfId="6" applyFill="1" applyBorder="1" applyProtection="1"/>
    <xf numFmtId="0" fontId="0" fillId="0" borderId="0" xfId="0" applyBorder="1" applyAlignment="1"/>
    <xf numFmtId="0" fontId="0" fillId="3" borderId="20" xfId="0" applyFill="1" applyBorder="1" applyProtection="1"/>
    <xf numFmtId="0" fontId="0" fillId="2" borderId="3" xfId="0" applyFill="1" applyBorder="1" applyProtection="1"/>
    <xf numFmtId="0" fontId="0" fillId="2" borderId="8" xfId="0" applyFill="1" applyBorder="1" applyProtection="1"/>
    <xf numFmtId="0" fontId="0" fillId="2" borderId="36" xfId="0" applyFill="1" applyBorder="1" applyProtection="1"/>
    <xf numFmtId="0" fontId="14" fillId="3" borderId="6" xfId="4" applyFont="1" applyFill="1" applyBorder="1" applyAlignment="1" applyProtection="1">
      <alignment wrapText="1"/>
    </xf>
    <xf numFmtId="0" fontId="14" fillId="3" borderId="6" xfId="4" applyBorder="1" applyProtection="1"/>
    <xf numFmtId="0" fontId="13" fillId="2" borderId="37" xfId="6" applyFont="1" applyFill="1" applyBorder="1" applyProtection="1"/>
    <xf numFmtId="0" fontId="10" fillId="2" borderId="38" xfId="6" applyFill="1" applyBorder="1" applyProtection="1"/>
    <xf numFmtId="0" fontId="10" fillId="2" borderId="7" xfId="6" applyFill="1" applyBorder="1" applyProtection="1"/>
    <xf numFmtId="0" fontId="10" fillId="2" borderId="39" xfId="6" applyFill="1" applyBorder="1" applyProtection="1"/>
    <xf numFmtId="0" fontId="10" fillId="2" borderId="40" xfId="6" applyFill="1" applyBorder="1" applyProtection="1"/>
    <xf numFmtId="0" fontId="10" fillId="2" borderId="41" xfId="6" applyFill="1" applyBorder="1" applyProtection="1"/>
    <xf numFmtId="0" fontId="14" fillId="4" borderId="16" xfId="10" applyFill="1" applyBorder="1" applyProtection="1"/>
    <xf numFmtId="0" fontId="14" fillId="4" borderId="0" xfId="10" applyFill="1" applyBorder="1" applyProtection="1"/>
    <xf numFmtId="0" fontId="14" fillId="4" borderId="17" xfId="10" applyFill="1" applyBorder="1" applyProtection="1"/>
    <xf numFmtId="0" fontId="0" fillId="2" borderId="21" xfId="0" applyFill="1" applyBorder="1" applyProtection="1"/>
    <xf numFmtId="0" fontId="13" fillId="2" borderId="42" xfId="6" applyFont="1" applyFill="1" applyBorder="1" applyProtection="1"/>
    <xf numFmtId="0" fontId="10" fillId="2" borderId="43" xfId="6" applyFill="1" applyBorder="1" applyProtection="1"/>
    <xf numFmtId="0" fontId="10" fillId="2" borderId="22" xfId="6" applyFill="1" applyBorder="1" applyProtection="1"/>
    <xf numFmtId="0" fontId="10" fillId="2" borderId="23" xfId="6" applyFill="1" applyBorder="1" applyProtection="1"/>
    <xf numFmtId="0" fontId="13" fillId="2" borderId="39" xfId="6" applyFont="1" applyFill="1" applyBorder="1" applyProtection="1"/>
    <xf numFmtId="0" fontId="10" fillId="2" borderId="1" xfId="6" applyFill="1" applyBorder="1" applyProtection="1"/>
    <xf numFmtId="0" fontId="5" fillId="2" borderId="8" xfId="0" applyFont="1" applyFill="1" applyBorder="1" applyProtection="1"/>
    <xf numFmtId="0" fontId="5" fillId="5" borderId="0" xfId="0" applyFont="1" applyFill="1" applyProtection="1"/>
    <xf numFmtId="0" fontId="5" fillId="0" borderId="0" xfId="0" applyFont="1" applyProtection="1"/>
    <xf numFmtId="0" fontId="0" fillId="5" borderId="25" xfId="0" applyFill="1" applyBorder="1" applyProtection="1"/>
    <xf numFmtId="0" fontId="10" fillId="5" borderId="0" xfId="6" applyFill="1" applyBorder="1" applyProtection="1"/>
    <xf numFmtId="0" fontId="10" fillId="5" borderId="25" xfId="6" applyFill="1" applyBorder="1" applyProtection="1"/>
    <xf numFmtId="0" fontId="36" fillId="5" borderId="44" xfId="6" applyFont="1" applyFill="1" applyBorder="1" applyProtection="1"/>
    <xf numFmtId="0" fontId="36" fillId="5" borderId="0" xfId="0" applyFont="1" applyFill="1" applyBorder="1" applyProtection="1"/>
    <xf numFmtId="0" fontId="39" fillId="2" borderId="1" xfId="2" applyFont="1" applyFill="1" applyBorder="1" applyAlignment="1" applyProtection="1"/>
    <xf numFmtId="0" fontId="0" fillId="3" borderId="12" xfId="0" applyFill="1" applyBorder="1" applyAlignment="1"/>
    <xf numFmtId="0" fontId="11" fillId="5" borderId="0" xfId="2" applyFont="1" applyFill="1" applyBorder="1" applyAlignment="1" applyProtection="1">
      <alignment horizontal="right"/>
    </xf>
    <xf numFmtId="0" fontId="10" fillId="2" borderId="39" xfId="6" applyFont="1" applyFill="1" applyBorder="1" applyProtection="1"/>
    <xf numFmtId="0" fontId="32" fillId="3" borderId="24" xfId="10" applyFont="1" applyBorder="1" applyProtection="1"/>
    <xf numFmtId="0" fontId="32" fillId="3" borderId="45" xfId="10" applyFont="1" applyBorder="1" applyAlignment="1" applyProtection="1">
      <alignment wrapText="1"/>
    </xf>
    <xf numFmtId="0" fontId="32" fillId="3" borderId="17" xfId="10" applyFont="1" applyFill="1" applyBorder="1" applyProtection="1"/>
    <xf numFmtId="0" fontId="14" fillId="4" borderId="0" xfId="10" applyFont="1" applyFill="1" applyBorder="1" applyProtection="1"/>
    <xf numFmtId="0" fontId="1" fillId="5" borderId="0" xfId="0" applyFont="1" applyFill="1" applyBorder="1"/>
    <xf numFmtId="0" fontId="0" fillId="6" borderId="0" xfId="0" applyFill="1" applyBorder="1"/>
    <xf numFmtId="0" fontId="0" fillId="7" borderId="0" xfId="0" applyFill="1" applyBorder="1"/>
    <xf numFmtId="0" fontId="0" fillId="3" borderId="0" xfId="0" applyFill="1" applyBorder="1"/>
    <xf numFmtId="0" fontId="0" fillId="4" borderId="0" xfId="0" applyFill="1" applyBorder="1"/>
    <xf numFmtId="0" fontId="13" fillId="2" borderId="13" xfId="0" applyFont="1" applyFill="1" applyBorder="1" applyAlignment="1" applyProtection="1">
      <alignment horizontal="center"/>
      <protection locked="0"/>
    </xf>
    <xf numFmtId="0" fontId="24" fillId="2" borderId="36" xfId="0" applyFont="1" applyFill="1" applyBorder="1" applyProtection="1"/>
    <xf numFmtId="0" fontId="20" fillId="5" borderId="16" xfId="0" applyFont="1" applyFill="1" applyBorder="1" applyProtection="1"/>
    <xf numFmtId="0" fontId="14" fillId="3" borderId="16" xfId="0" applyFont="1" applyFill="1" applyBorder="1" applyProtection="1"/>
    <xf numFmtId="0" fontId="14" fillId="3" borderId="0" xfId="0" applyFont="1" applyFill="1" applyBorder="1" applyProtection="1"/>
    <xf numFmtId="0" fontId="14" fillId="3" borderId="0" xfId="0" applyFont="1" applyFill="1" applyBorder="1" applyAlignment="1" applyProtection="1">
      <alignment horizontal="left"/>
    </xf>
    <xf numFmtId="0" fontId="20" fillId="5" borderId="47" xfId="0" applyFont="1" applyFill="1" applyBorder="1" applyProtection="1"/>
    <xf numFmtId="0" fontId="20" fillId="5" borderId="0" xfId="0" applyFont="1" applyFill="1" applyBorder="1" applyProtection="1"/>
    <xf numFmtId="0" fontId="10" fillId="5" borderId="17" xfId="2" applyFont="1" applyFill="1" applyBorder="1" applyAlignment="1">
      <alignment wrapText="1"/>
    </xf>
    <xf numFmtId="0" fontId="40" fillId="2" borderId="8" xfId="0" applyFont="1" applyFill="1" applyBorder="1" applyAlignment="1" applyProtection="1">
      <alignment horizontal="center"/>
    </xf>
    <xf numFmtId="0" fontId="16" fillId="2" borderId="39" xfId="0" applyFont="1" applyFill="1" applyBorder="1" applyAlignment="1" applyProtection="1">
      <alignment horizontal="right"/>
    </xf>
    <xf numFmtId="0" fontId="16" fillId="2" borderId="10" xfId="0" applyFont="1" applyFill="1" applyBorder="1" applyProtection="1"/>
    <xf numFmtId="0" fontId="31" fillId="2" borderId="48" xfId="3" applyNumberFormat="1" applyFont="1" applyFill="1" applyBorder="1" applyProtection="1"/>
    <xf numFmtId="0" fontId="16" fillId="0" borderId="49" xfId="0" applyNumberFormat="1" applyFont="1" applyFill="1" applyBorder="1" applyProtection="1">
      <protection locked="0"/>
    </xf>
    <xf numFmtId="0" fontId="16" fillId="2" borderId="50" xfId="3" applyNumberFormat="1" applyFont="1" applyFill="1" applyBorder="1" applyProtection="1"/>
    <xf numFmtId="0" fontId="16" fillId="0" borderId="51" xfId="3" applyNumberFormat="1" applyFont="1" applyFill="1" applyBorder="1" applyProtection="1">
      <protection locked="0"/>
    </xf>
    <xf numFmtId="0" fontId="10" fillId="2" borderId="52" xfId="6" applyFill="1" applyBorder="1" applyProtection="1"/>
    <xf numFmtId="0" fontId="10" fillId="0" borderId="49" xfId="6" applyFont="1" applyBorder="1" applyProtection="1">
      <protection locked="0"/>
    </xf>
    <xf numFmtId="0" fontId="10" fillId="2" borderId="53" xfId="6" applyFill="1" applyBorder="1" applyProtection="1"/>
    <xf numFmtId="0" fontId="10" fillId="0" borderId="49" xfId="6" applyBorder="1" applyProtection="1">
      <protection locked="0"/>
    </xf>
    <xf numFmtId="0" fontId="10" fillId="0" borderId="54" xfId="6" applyBorder="1" applyProtection="1">
      <protection locked="0"/>
    </xf>
    <xf numFmtId="3" fontId="10" fillId="0" borderId="7" xfId="6" applyNumberFormat="1" applyFont="1" applyFill="1" applyBorder="1"/>
    <xf numFmtId="3" fontId="10" fillId="0" borderId="7" xfId="6" applyNumberFormat="1" applyBorder="1" applyAlignment="1" applyProtection="1"/>
    <xf numFmtId="3" fontId="10" fillId="0" borderId="1" xfId="6" applyNumberFormat="1" applyFont="1" applyFill="1" applyBorder="1"/>
    <xf numFmtId="3" fontId="10" fillId="0" borderId="1" xfId="6" applyNumberFormat="1" applyBorder="1" applyAlignment="1" applyProtection="1"/>
    <xf numFmtId="3" fontId="10" fillId="0" borderId="35" xfId="6" applyNumberFormat="1" applyFont="1" applyFill="1" applyBorder="1"/>
    <xf numFmtId="3" fontId="10" fillId="0" borderId="35" xfId="6" applyNumberFormat="1" applyBorder="1" applyAlignment="1" applyProtection="1"/>
    <xf numFmtId="3" fontId="0" fillId="0" borderId="1" xfId="0" applyNumberFormat="1" applyFill="1" applyBorder="1"/>
    <xf numFmtId="3" fontId="0" fillId="0" borderId="35" xfId="0" applyNumberFormat="1" applyFill="1" applyBorder="1"/>
    <xf numFmtId="0" fontId="0" fillId="2" borderId="1" xfId="0" applyFont="1" applyFill="1" applyBorder="1" applyProtection="1"/>
    <xf numFmtId="0" fontId="48" fillId="4" borderId="1" xfId="0" applyFont="1" applyFill="1" applyBorder="1" applyProtection="1"/>
    <xf numFmtId="0" fontId="0" fillId="2" borderId="1" xfId="0" applyFont="1" applyFill="1" applyBorder="1" applyAlignment="1" applyProtection="1">
      <alignment horizontal="right"/>
    </xf>
    <xf numFmtId="0" fontId="0" fillId="2" borderId="10" xfId="0" applyFont="1" applyFill="1" applyBorder="1" applyProtection="1"/>
    <xf numFmtId="0" fontId="48" fillId="3" borderId="0" xfId="0" applyFont="1" applyFill="1" applyBorder="1" applyProtection="1"/>
    <xf numFmtId="0" fontId="42" fillId="2" borderId="7" xfId="0" applyFont="1" applyFill="1" applyBorder="1" applyProtection="1"/>
    <xf numFmtId="0" fontId="41" fillId="3" borderId="16" xfId="10" applyFont="1" applyBorder="1" applyAlignment="1" applyProtection="1">
      <alignment horizontal="left" vertical="top" wrapText="1"/>
    </xf>
    <xf numFmtId="0" fontId="0" fillId="2" borderId="9" xfId="0" applyFont="1" applyFill="1" applyBorder="1" applyAlignment="1" applyProtection="1">
      <alignment horizontal="left"/>
    </xf>
    <xf numFmtId="0" fontId="0" fillId="2" borderId="9" xfId="2" applyFont="1" applyFill="1" applyBorder="1" applyAlignment="1" applyProtection="1">
      <alignment horizontal="left"/>
    </xf>
    <xf numFmtId="0" fontId="0" fillId="2" borderId="11" xfId="0" applyFont="1" applyFill="1" applyBorder="1" applyAlignment="1" applyProtection="1">
      <alignment horizontal="left"/>
    </xf>
    <xf numFmtId="0" fontId="0" fillId="2" borderId="10" xfId="0" applyFont="1" applyFill="1" applyBorder="1" applyAlignment="1" applyProtection="1">
      <alignment horizontal="right"/>
    </xf>
    <xf numFmtId="166" fontId="41" fillId="3" borderId="0" xfId="10" applyNumberFormat="1" applyFont="1" applyBorder="1" applyProtection="1"/>
    <xf numFmtId="166" fontId="32" fillId="3" borderId="4" xfId="10" applyNumberFormat="1" applyFont="1" applyBorder="1" applyProtection="1"/>
    <xf numFmtId="166" fontId="14" fillId="4" borderId="10" xfId="0" applyNumberFormat="1" applyFont="1" applyFill="1" applyBorder="1" applyProtection="1"/>
    <xf numFmtId="166" fontId="14" fillId="4" borderId="1" xfId="0" applyNumberFormat="1" applyFont="1" applyFill="1" applyBorder="1" applyProtection="1"/>
    <xf numFmtId="166" fontId="14" fillId="4" borderId="1" xfId="0" applyNumberFormat="1" applyFont="1" applyFill="1" applyBorder="1" applyAlignment="1" applyProtection="1">
      <alignment horizontal="right"/>
    </xf>
    <xf numFmtId="166" fontId="23" fillId="0" borderId="1" xfId="0" applyNumberFormat="1" applyFont="1" applyFill="1" applyBorder="1" applyProtection="1">
      <protection locked="0"/>
    </xf>
    <xf numFmtId="166" fontId="16" fillId="5" borderId="1" xfId="0" applyNumberFormat="1" applyFont="1" applyFill="1" applyBorder="1" applyProtection="1">
      <protection locked="0"/>
    </xf>
    <xf numFmtId="166" fontId="16" fillId="0" borderId="1" xfId="0" applyNumberFormat="1" applyFont="1" applyFill="1" applyBorder="1" applyProtection="1">
      <protection locked="0"/>
    </xf>
    <xf numFmtId="166" fontId="28" fillId="0" borderId="1" xfId="0" applyNumberFormat="1" applyFont="1" applyFill="1" applyBorder="1" applyProtection="1">
      <protection locked="0"/>
    </xf>
    <xf numFmtId="166" fontId="28" fillId="0" borderId="10" xfId="0" applyNumberFormat="1" applyFont="1" applyFill="1" applyBorder="1" applyProtection="1">
      <protection locked="0"/>
    </xf>
    <xf numFmtId="166" fontId="16" fillId="2" borderId="1" xfId="0" applyNumberFormat="1" applyFont="1" applyFill="1" applyBorder="1" applyProtection="1"/>
    <xf numFmtId="0" fontId="0" fillId="2" borderId="13" xfId="6" applyFont="1" applyFill="1" applyBorder="1" applyProtection="1"/>
    <xf numFmtId="166" fontId="41" fillId="3" borderId="45" xfId="10" applyNumberFormat="1" applyFont="1" applyBorder="1" applyAlignment="1" applyProtection="1">
      <alignment horizontal="center"/>
    </xf>
    <xf numFmtId="166" fontId="41" fillId="3" borderId="4" xfId="10" applyNumberFormat="1" applyFont="1" applyBorder="1" applyAlignment="1" applyProtection="1">
      <alignment horizontal="center"/>
    </xf>
    <xf numFmtId="166" fontId="10" fillId="0" borderId="7" xfId="6" applyNumberFormat="1" applyBorder="1" applyAlignment="1" applyProtection="1">
      <alignment horizontal="center"/>
      <protection locked="0"/>
    </xf>
    <xf numFmtId="166" fontId="10" fillId="0" borderId="1" xfId="6" applyNumberFormat="1" applyBorder="1" applyAlignment="1" applyProtection="1">
      <alignment horizontal="center"/>
      <protection locked="0"/>
    </xf>
    <xf numFmtId="166" fontId="41" fillId="3" borderId="55" xfId="10" applyNumberFormat="1" applyFont="1" applyBorder="1" applyProtection="1"/>
    <xf numFmtId="166" fontId="41" fillId="3" borderId="16" xfId="10" applyNumberFormat="1" applyFont="1" applyBorder="1" applyProtection="1"/>
    <xf numFmtId="166" fontId="14" fillId="4" borderId="0" xfId="10" applyNumberFormat="1" applyFill="1" applyBorder="1" applyProtection="1"/>
    <xf numFmtId="167" fontId="10" fillId="0" borderId="49" xfId="6" applyNumberFormat="1" applyBorder="1" applyProtection="1">
      <protection locked="0"/>
    </xf>
    <xf numFmtId="167" fontId="10" fillId="0" borderId="54" xfId="6" applyNumberFormat="1" applyBorder="1" applyProtection="1">
      <protection locked="0"/>
    </xf>
    <xf numFmtId="167" fontId="10" fillId="0" borderId="49" xfId="6" applyNumberFormat="1" applyFont="1" applyBorder="1" applyProtection="1">
      <protection locked="0"/>
    </xf>
    <xf numFmtId="0" fontId="0" fillId="0" borderId="13" xfId="6" applyFont="1" applyBorder="1" applyAlignment="1" applyProtection="1">
      <alignment horizontal="center"/>
    </xf>
    <xf numFmtId="0" fontId="0" fillId="0" borderId="9" xfId="6" applyFont="1" applyBorder="1" applyAlignment="1" applyProtection="1">
      <alignment horizontal="center"/>
    </xf>
    <xf numFmtId="0" fontId="0" fillId="0" borderId="46" xfId="6" applyFont="1" applyBorder="1" applyAlignment="1" applyProtection="1">
      <alignment horizontal="center"/>
    </xf>
    <xf numFmtId="0" fontId="10" fillId="2" borderId="9" xfId="6" applyFill="1" applyBorder="1" applyProtection="1">
      <protection locked="0"/>
    </xf>
    <xf numFmtId="0" fontId="0" fillId="2" borderId="11" xfId="6" applyFont="1" applyFill="1" applyBorder="1" applyProtection="1">
      <protection locked="0"/>
    </xf>
    <xf numFmtId="0" fontId="0" fillId="2" borderId="9" xfId="6" applyFont="1" applyFill="1" applyBorder="1" applyProtection="1">
      <protection locked="0"/>
    </xf>
    <xf numFmtId="166" fontId="28" fillId="2" borderId="1" xfId="0" applyNumberFormat="1" applyFont="1" applyFill="1" applyBorder="1" applyProtection="1"/>
    <xf numFmtId="0" fontId="55" fillId="2" borderId="1" xfId="2" applyFont="1" applyFill="1" applyBorder="1" applyAlignment="1" applyProtection="1"/>
    <xf numFmtId="3" fontId="0" fillId="0" borderId="39" xfId="0" applyNumberFormat="1" applyFill="1" applyBorder="1"/>
    <xf numFmtId="3" fontId="10" fillId="0" borderId="35" xfId="6" applyNumberFormat="1" applyFill="1" applyBorder="1" applyAlignment="1" applyProtection="1"/>
    <xf numFmtId="3" fontId="10" fillId="0" borderId="46" xfId="6" applyNumberFormat="1" applyFont="1" applyFill="1" applyBorder="1"/>
    <xf numFmtId="0" fontId="26" fillId="5" borderId="0" xfId="0" applyFont="1" applyFill="1" applyAlignment="1" applyProtection="1">
      <alignment wrapText="1"/>
    </xf>
    <xf numFmtId="0" fontId="43" fillId="3" borderId="17" xfId="5" applyFont="1" applyFill="1" applyBorder="1"/>
    <xf numFmtId="0" fontId="13" fillId="5" borderId="17" xfId="0" applyFont="1" applyFill="1" applyBorder="1" applyAlignment="1"/>
    <xf numFmtId="0" fontId="11" fillId="5" borderId="17" xfId="2" applyFill="1" applyBorder="1" applyAlignment="1"/>
    <xf numFmtId="0" fontId="0" fillId="5" borderId="17" xfId="0" applyFont="1" applyFill="1" applyBorder="1" applyAlignment="1"/>
    <xf numFmtId="0" fontId="35" fillId="5" borderId="61" xfId="5" applyFont="1" applyFill="1" applyBorder="1" applyAlignment="1">
      <alignment vertical="top"/>
    </xf>
    <xf numFmtId="0" fontId="0" fillId="0" borderId="17" xfId="0" applyBorder="1" applyAlignment="1">
      <alignment wrapText="1"/>
    </xf>
    <xf numFmtId="0" fontId="0" fillId="0" borderId="17" xfId="0" applyBorder="1"/>
    <xf numFmtId="0" fontId="0" fillId="5" borderId="17" xfId="2" applyFont="1" applyFill="1" applyBorder="1" applyAlignment="1">
      <alignment wrapText="1"/>
    </xf>
    <xf numFmtId="0" fontId="11" fillId="0" borderId="17" xfId="2" applyBorder="1"/>
    <xf numFmtId="0" fontId="0" fillId="5" borderId="17" xfId="12" applyFont="1" applyFill="1" applyBorder="1"/>
    <xf numFmtId="0" fontId="37" fillId="3" borderId="15" xfId="5" applyFont="1" applyBorder="1" applyProtection="1"/>
    <xf numFmtId="0" fontId="11" fillId="5" borderId="0" xfId="2" applyFill="1" applyBorder="1" applyAlignment="1" applyProtection="1">
      <alignment horizontal="left"/>
    </xf>
    <xf numFmtId="0" fontId="49" fillId="3" borderId="4" xfId="10" applyFont="1" applyBorder="1" applyAlignment="1" applyProtection="1">
      <alignment horizontal="left"/>
    </xf>
    <xf numFmtId="0" fontId="32" fillId="3" borderId="4" xfId="10" applyFont="1" applyBorder="1" applyAlignment="1" applyProtection="1">
      <alignment horizontal="left"/>
    </xf>
    <xf numFmtId="0" fontId="37" fillId="3" borderId="15" xfId="5" applyFont="1" applyBorder="1" applyAlignment="1" applyProtection="1">
      <alignment horizontal="center"/>
    </xf>
    <xf numFmtId="0" fontId="37" fillId="3" borderId="5" xfId="5" applyFont="1" applyBorder="1" applyAlignment="1" applyProtection="1">
      <alignment horizontal="center"/>
    </xf>
    <xf numFmtId="0" fontId="44" fillId="3" borderId="59" xfId="11" applyFont="1" applyBorder="1" applyAlignment="1" applyProtection="1">
      <alignment horizontal="left" vertical="top" wrapText="1"/>
    </xf>
    <xf numFmtId="0" fontId="38" fillId="3" borderId="59" xfId="11" applyFont="1" applyBorder="1" applyAlignment="1" applyProtection="1">
      <alignment horizontal="left" vertical="top" wrapText="1"/>
    </xf>
    <xf numFmtId="0" fontId="38" fillId="3" borderId="60" xfId="11" applyFont="1" applyBorder="1" applyAlignment="1" applyProtection="1">
      <alignment horizontal="left" vertical="top" wrapText="1"/>
    </xf>
    <xf numFmtId="0" fontId="37" fillId="3" borderId="20" xfId="5" applyFont="1" applyFill="1" applyBorder="1" applyAlignment="1" applyProtection="1">
      <alignment horizontal="center" vertical="center"/>
    </xf>
    <xf numFmtId="0" fontId="37" fillId="3" borderId="6" xfId="5" applyFont="1" applyFill="1" applyBorder="1" applyAlignment="1" applyProtection="1">
      <alignment horizontal="center" vertical="center"/>
    </xf>
    <xf numFmtId="0" fontId="11" fillId="5" borderId="56" xfId="2" applyFont="1" applyFill="1" applyBorder="1" applyAlignment="1" applyProtection="1">
      <alignment horizontal="left"/>
    </xf>
    <xf numFmtId="0" fontId="11" fillId="5" borderId="57" xfId="2" applyFont="1" applyFill="1" applyBorder="1" applyAlignment="1" applyProtection="1">
      <alignment horizontal="left"/>
    </xf>
    <xf numFmtId="0" fontId="37" fillId="3" borderId="6" xfId="5" applyFont="1" applyBorder="1" applyAlignment="1" applyProtection="1">
      <alignment horizontal="center" vertical="center"/>
    </xf>
    <xf numFmtId="0" fontId="37" fillId="3" borderId="12" xfId="5" applyFont="1" applyBorder="1" applyAlignment="1" applyProtection="1">
      <alignment horizontal="center" vertical="center"/>
    </xf>
    <xf numFmtId="0" fontId="11" fillId="5" borderId="0" xfId="2" applyFont="1" applyFill="1" applyBorder="1" applyAlignment="1" applyProtection="1">
      <alignment horizontal="left"/>
    </xf>
    <xf numFmtId="0" fontId="50" fillId="3" borderId="58" xfId="10" applyFont="1" applyBorder="1" applyAlignment="1" applyProtection="1">
      <alignment horizontal="left" wrapText="1"/>
    </xf>
    <xf numFmtId="0" fontId="41" fillId="3" borderId="26" xfId="10" applyFont="1" applyBorder="1" applyAlignment="1" applyProtection="1">
      <alignment horizontal="left" wrapText="1"/>
    </xf>
    <xf numFmtId="0" fontId="44" fillId="3" borderId="20" xfId="5" applyFont="1" applyBorder="1" applyAlignment="1" applyProtection="1">
      <alignment horizontal="left" vertical="top"/>
    </xf>
    <xf numFmtId="0" fontId="0" fillId="0" borderId="6" xfId="0" applyBorder="1" applyAlignment="1">
      <alignment horizontal="left" vertical="top"/>
    </xf>
    <xf numFmtId="0" fontId="37" fillId="3" borderId="20" xfId="5" applyFont="1" applyBorder="1" applyAlignment="1" applyProtection="1">
      <alignment horizontal="center" vertical="center"/>
    </xf>
    <xf numFmtId="0" fontId="37" fillId="3" borderId="14" xfId="5" applyFont="1" applyBorder="1" applyAlignment="1" applyProtection="1">
      <alignment horizontal="center" vertical="center"/>
    </xf>
    <xf numFmtId="0" fontId="37" fillId="3" borderId="15" xfId="5" applyFont="1" applyBorder="1" applyAlignment="1" applyProtection="1">
      <alignment horizontal="center" vertical="center"/>
    </xf>
    <xf numFmtId="0" fontId="37" fillId="3" borderId="5" xfId="5" applyFont="1" applyBorder="1" applyAlignment="1" applyProtection="1">
      <alignment horizontal="center" vertical="center"/>
    </xf>
    <xf numFmtId="0" fontId="14" fillId="3" borderId="4" xfId="11" applyFont="1" applyFill="1" applyBorder="1" applyAlignment="1">
      <alignment horizontal="center" vertical="top"/>
    </xf>
    <xf numFmtId="0" fontId="14" fillId="3" borderId="18" xfId="11" applyFont="1" applyFill="1" applyBorder="1" applyAlignment="1">
      <alignment horizontal="center" vertical="top"/>
    </xf>
    <xf numFmtId="0" fontId="14" fillId="3" borderId="19" xfId="11" applyFont="1" applyFill="1" applyBorder="1" applyAlignment="1">
      <alignment horizontal="center" vertical="top"/>
    </xf>
    <xf numFmtId="0" fontId="11" fillId="5" borderId="0" xfId="2" applyFill="1" applyBorder="1" applyAlignment="1">
      <alignment horizontal="left"/>
    </xf>
    <xf numFmtId="0" fontId="0" fillId="5" borderId="0" xfId="0" applyFill="1" applyBorder="1" applyAlignment="1">
      <alignment horizontal="center"/>
    </xf>
  </cellXfs>
  <cellStyles count="13">
    <cellStyle name="Cell för ifyllnad" xfId="1" xr:uid="{00000000-0005-0000-0000-000000000000}"/>
    <cellStyle name="Hyperlink" xfId="2" builtinId="8"/>
    <cellStyle name="Normal" xfId="0" builtinId="0"/>
    <cellStyle name="Percent" xfId="3" builtinId="5"/>
    <cellStyle name="Rubrik tabell mindre" xfId="4" xr:uid="{00000000-0005-0000-0000-000004000000}"/>
    <cellStyle name="Rubrik textsida" xfId="5" xr:uid="{00000000-0005-0000-0000-000005000000}"/>
    <cellStyle name="Tabell" xfId="6" xr:uid="{00000000-0005-0000-0000-000006000000}"/>
    <cellStyle name="Tabell - markerad rad" xfId="7" xr:uid="{00000000-0005-0000-0000-000007000000}"/>
    <cellStyle name="Tabellrubrik nivå 2" xfId="8" xr:uid="{00000000-0005-0000-0000-000008000000}"/>
    <cellStyle name="Tabellrubrik nivå 3" xfId="9" xr:uid="{00000000-0005-0000-0000-000009000000}"/>
    <cellStyle name="Tabellsumma" xfId="10" xr:uid="{00000000-0005-0000-0000-00000A000000}"/>
    <cellStyle name="Underrubrik tabell" xfId="11" xr:uid="{00000000-0005-0000-0000-00000B000000}"/>
    <cellStyle name="Underrubrik textsida" xfId="12" xr:uid="{00000000-0005-0000-0000-00000C000000}"/>
  </cellStyles>
  <dxfs count="17">
    <dxf>
      <font>
        <b val="0"/>
        <i val="0"/>
        <condense val="0"/>
        <extend val="0"/>
        <color auto="1"/>
      </font>
      <fill>
        <patternFill>
          <bgColor indexed="46"/>
        </patternFill>
      </fill>
    </dxf>
    <dxf>
      <font>
        <b val="0"/>
        <i val="0"/>
        <condense val="0"/>
        <extend val="0"/>
        <color auto="1"/>
      </font>
      <fill>
        <patternFill>
          <bgColor indexed="46"/>
        </patternFill>
      </fill>
    </dxf>
    <dxf>
      <font>
        <b val="0"/>
        <i val="0"/>
        <condense val="0"/>
        <extend val="0"/>
        <color auto="1"/>
      </font>
      <fill>
        <patternFill>
          <bgColor indexed="46"/>
        </patternFill>
      </fill>
    </dxf>
    <dxf>
      <font>
        <b val="0"/>
        <i val="0"/>
        <condense val="0"/>
        <extend val="0"/>
        <color auto="1"/>
      </font>
      <fill>
        <patternFill>
          <bgColor indexed="46"/>
        </patternFill>
      </fill>
    </dxf>
    <dxf>
      <font>
        <b val="0"/>
        <i val="0"/>
        <condense val="0"/>
        <extend val="0"/>
        <color auto="1"/>
      </font>
      <fill>
        <patternFill>
          <bgColor indexed="46"/>
        </patternFill>
      </fill>
    </dxf>
    <dxf>
      <fill>
        <patternFill>
          <bgColor indexed="46"/>
        </patternFill>
      </fill>
    </dxf>
    <dxf>
      <font>
        <condense val="0"/>
        <extend val="0"/>
        <color auto="1"/>
      </font>
      <fill>
        <patternFill>
          <bgColor indexed="18"/>
        </patternFill>
      </fill>
    </dxf>
    <dxf>
      <fill>
        <patternFill>
          <bgColor indexed="46"/>
        </patternFill>
      </fill>
    </dxf>
    <dxf>
      <font>
        <condense val="0"/>
        <extend val="0"/>
        <color auto="1"/>
      </font>
      <fill>
        <patternFill>
          <bgColor indexed="18"/>
        </patternFill>
      </fill>
    </dxf>
    <dxf>
      <fill>
        <patternFill>
          <bgColor indexed="46"/>
        </patternFill>
      </fill>
    </dxf>
    <dxf>
      <font>
        <condense val="0"/>
        <extend val="0"/>
        <color auto="1"/>
      </font>
      <fill>
        <patternFill>
          <bgColor indexed="18"/>
        </patternFill>
      </fill>
    </dxf>
    <dxf>
      <fill>
        <patternFill>
          <bgColor indexed="46"/>
        </patternFill>
      </fill>
    </dxf>
    <dxf>
      <font>
        <condense val="0"/>
        <extend val="0"/>
        <color auto="1"/>
      </font>
      <fill>
        <patternFill>
          <bgColor indexed="18"/>
        </patternFill>
      </fill>
    </dxf>
    <dxf>
      <fill>
        <patternFill>
          <bgColor indexed="46"/>
        </patternFill>
      </fill>
    </dxf>
    <dxf>
      <font>
        <condense val="0"/>
        <extend val="0"/>
        <color auto="1"/>
      </font>
      <fill>
        <patternFill>
          <bgColor indexed="18"/>
        </patternFill>
      </fill>
    </dxf>
    <dxf>
      <font>
        <b val="0"/>
        <i val="0"/>
        <condense val="0"/>
        <extend val="0"/>
        <color indexed="60"/>
      </font>
    </dxf>
    <dxf>
      <font>
        <b val="0"/>
        <i val="0"/>
        <condense val="0"/>
        <extend val="0"/>
        <color auto="1"/>
      </font>
      <fill>
        <patternFill>
          <bgColor indexed="5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67A2C0"/>
      <rgbColor rgb="00FFFFFF"/>
      <rgbColor rgb="00000000"/>
      <rgbColor rgb="007F7F7F"/>
      <rgbColor rgb="00BFBFBF"/>
      <rgbColor rgb="00666666"/>
      <rgbColor rgb="00000000"/>
      <rgbColor rgb="00A6A6A6"/>
      <rgbColor rgb="00000000"/>
      <rgbColor rgb="007F7F7F"/>
      <rgbColor rgb="00FFFFFF"/>
      <rgbColor rgb="00666666"/>
      <rgbColor rgb="00E5E5E5"/>
      <rgbColor rgb="00A6A6A6"/>
      <rgbColor rgb="00FFFFFF"/>
      <rgbColor rgb="00FFFFFF"/>
      <rgbColor rgb="0067A2C0"/>
      <rgbColor rgb="00AAA095"/>
      <rgbColor rgb="00EC736A"/>
      <rgbColor rgb="00FFE91B"/>
      <rgbColor rgb="00000000"/>
      <rgbColor rgb="00FFFFFF"/>
      <rgbColor rgb="00000000"/>
      <rgbColor rgb="00000000"/>
      <rgbColor rgb="0067A2C0"/>
      <rgbColor rgb="00AAA095"/>
      <rgbColor rgb="00EC736A"/>
      <rgbColor rgb="00FFE91B"/>
      <rgbColor rgb="00000000"/>
      <rgbColor rgb="00FFFFFF"/>
      <rgbColor rgb="00000000"/>
      <rgbColor rgb="00000000"/>
      <rgbColor rgb="00BFBFBF"/>
      <rgbColor rgb="00A6A6A6"/>
      <rgbColor rgb="007F7F7F"/>
      <rgbColor rgb="00666666"/>
      <rgbColor rgb="00BFBFBF"/>
      <rgbColor rgb="00000000"/>
      <rgbColor rgb="00E5E5E5"/>
      <rgbColor rgb="004D4D4D"/>
      <rgbColor rgb="00BFBFBF"/>
      <rgbColor rgb="00A6A6A6"/>
      <rgbColor rgb="00666666"/>
      <rgbColor rgb="004D4D4D"/>
      <rgbColor rgb="004D4D4D"/>
      <rgbColor rgb="004D4D4D"/>
      <rgbColor rgb="00E5E5E5"/>
      <rgbColor rgb="00FFFFFF"/>
      <rgbColor rgb="00000000"/>
      <rgbColor rgb="007F7F7F"/>
      <rgbColor rgb="00FFE91B"/>
      <rgbColor rgb="00EC736A"/>
      <rgbColor rgb="00AAA095"/>
      <rgbColor rgb="00E5E5E5"/>
      <rgbColor rgb="00000000"/>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i-FI" b="1"/>
              <a:t>Kokonaiskustannus
</a:t>
            </a:r>
          </a:p>
        </c:rich>
      </c:tx>
      <c:layout>
        <c:manualLayout>
          <c:xMode val="edge"/>
          <c:yMode val="edge"/>
          <c:x val="0.38515081206496521"/>
          <c:y val="1.7543859649122806E-2"/>
        </c:manualLayout>
      </c:layout>
      <c:overlay val="0"/>
      <c:spPr>
        <a:noFill/>
        <a:ln w="25400">
          <a:noFill/>
        </a:ln>
      </c:spPr>
    </c:title>
    <c:autoTitleDeleted val="0"/>
    <c:plotArea>
      <c:layout>
        <c:manualLayout>
          <c:layoutTarget val="inner"/>
          <c:xMode val="edge"/>
          <c:yMode val="edge"/>
          <c:x val="0.10440835266821345"/>
          <c:y val="0.1543864939230192"/>
          <c:w val="0.87470997679814388"/>
          <c:h val="0.70175679055917817"/>
        </c:manualLayout>
      </c:layout>
      <c:barChart>
        <c:barDir val="col"/>
        <c:grouping val="clustered"/>
        <c:varyColors val="0"/>
        <c:ser>
          <c:idx val="0"/>
          <c:order val="0"/>
          <c:tx>
            <c:strRef>
              <c:f>LCC!$C$30</c:f>
              <c:strCache>
                <c:ptCount val="1"/>
                <c:pt idx="0">
                  <c:v>LCC YHTEENSÄ</c:v>
                </c:pt>
              </c:strCache>
            </c:strRef>
          </c:tx>
          <c:spPr>
            <a:solidFill>
              <a:srgbClr val="67A2C0"/>
            </a:solidFill>
            <a:ln w="25400">
              <a:noFill/>
            </a:ln>
          </c:spPr>
          <c:invertIfNegative val="0"/>
          <c:cat>
            <c:strRef>
              <c:f>(LCC!$E$10,LCC!$F$10,LCC!$G$10,LCC!$H$10,LCC!$I$10)</c:f>
              <c:strCache>
                <c:ptCount val="5"/>
                <c:pt idx="0">
                  <c:v>Tarjous 1</c:v>
                </c:pt>
                <c:pt idx="1">
                  <c:v>Tarjous 2</c:v>
                </c:pt>
                <c:pt idx="2">
                  <c:v>Tarjous 3</c:v>
                </c:pt>
                <c:pt idx="3">
                  <c:v>Tarjous 4</c:v>
                </c:pt>
                <c:pt idx="4">
                  <c:v>Tarjous 5</c:v>
                </c:pt>
              </c:strCache>
            </c:strRef>
          </c:cat>
          <c:val>
            <c:numRef>
              <c:f>(LCC!$E$30,LCC!$F$30,LCC!$G$30,LCC!$H$30,LCC!$I$30)</c:f>
              <c:numCache>
                <c:formatCode>#\ ##0\ "EUR"</c:formatCode>
                <c:ptCount val="5"/>
                <c:pt idx="0">
                  <c:v>0</c:v>
                </c:pt>
                <c:pt idx="1">
                  <c:v>0</c:v>
                </c:pt>
                <c:pt idx="2">
                  <c:v>0</c:v>
                </c:pt>
                <c:pt idx="3">
                  <c:v>0</c:v>
                </c:pt>
                <c:pt idx="4">
                  <c:v>0</c:v>
                </c:pt>
              </c:numCache>
            </c:numRef>
          </c:val>
          <c:extLst>
            <c:ext xmlns:c16="http://schemas.microsoft.com/office/drawing/2014/chart" uri="{C3380CC4-5D6E-409C-BE32-E72D297353CC}">
              <c16:uniqueId val="{00000000-E369-4DA0-9712-B3BA9EC3EC0D}"/>
            </c:ext>
          </c:extLst>
        </c:ser>
        <c:dLbls>
          <c:showLegendKey val="0"/>
          <c:showVal val="0"/>
          <c:showCatName val="0"/>
          <c:showSerName val="0"/>
          <c:showPercent val="0"/>
          <c:showBubbleSize val="0"/>
        </c:dLbls>
        <c:gapWidth val="150"/>
        <c:axId val="88208896"/>
        <c:axId val="88210432"/>
      </c:barChart>
      <c:catAx>
        <c:axId val="88208896"/>
        <c:scaling>
          <c:orientation val="minMax"/>
        </c:scaling>
        <c:delete val="0"/>
        <c:axPos val="b"/>
        <c:numFmt formatCode="General" sourceLinked="1"/>
        <c:majorTickMark val="out"/>
        <c:minorTickMark val="none"/>
        <c:tickLblPos val="nextTo"/>
        <c:spPr>
          <a:ln w="12700">
            <a:solidFill>
              <a:srgbClr val="AAA095"/>
            </a:solidFill>
            <a:prstDash val="solid"/>
          </a:ln>
        </c:spPr>
        <c:txPr>
          <a:bodyPr rot="0" vert="horz"/>
          <a:lstStyle/>
          <a:p>
            <a:pPr>
              <a:defRPr sz="800" b="0" i="0" u="none" strike="noStrike" baseline="0">
                <a:solidFill>
                  <a:srgbClr val="000000"/>
                </a:solidFill>
                <a:latin typeface="Arial"/>
                <a:ea typeface="Arial"/>
                <a:cs typeface="Arial"/>
              </a:defRPr>
            </a:pPr>
            <a:endParaRPr lang="fi-FI"/>
          </a:p>
        </c:txPr>
        <c:crossAx val="88210432"/>
        <c:crosses val="autoZero"/>
        <c:auto val="1"/>
        <c:lblAlgn val="ctr"/>
        <c:lblOffset val="100"/>
        <c:tickLblSkip val="1"/>
        <c:tickMarkSkip val="1"/>
        <c:noMultiLvlLbl val="0"/>
      </c:catAx>
      <c:valAx>
        <c:axId val="88210432"/>
        <c:scaling>
          <c:orientation val="minMax"/>
        </c:scaling>
        <c:delete val="0"/>
        <c:axPos val="l"/>
        <c:majorGridlines>
          <c:spPr>
            <a:ln w="3175">
              <a:solidFill>
                <a:srgbClr val="AAA095"/>
              </a:solidFill>
              <a:prstDash val="solid"/>
            </a:ln>
          </c:spPr>
        </c:majorGridlines>
        <c:numFmt formatCode="#\ ##0\ &quot;EUR&quot;" sourceLinked="1"/>
        <c:majorTickMark val="out"/>
        <c:minorTickMark val="none"/>
        <c:tickLblPos val="nextTo"/>
        <c:spPr>
          <a:ln w="12700">
            <a:solidFill>
              <a:srgbClr val="AAA095"/>
            </a:solidFill>
            <a:prstDash val="solid"/>
          </a:ln>
        </c:spPr>
        <c:txPr>
          <a:bodyPr rot="0" vert="horz"/>
          <a:lstStyle/>
          <a:p>
            <a:pPr>
              <a:defRPr sz="900" b="0" i="0" u="none" strike="noStrike" baseline="0">
                <a:solidFill>
                  <a:srgbClr val="000000"/>
                </a:solidFill>
                <a:latin typeface="Arial"/>
                <a:ea typeface="Arial"/>
                <a:cs typeface="Arial"/>
              </a:defRPr>
            </a:pPr>
            <a:endParaRPr lang="fi-FI"/>
          </a:p>
        </c:txPr>
        <c:crossAx val="88208896"/>
        <c:crosses val="autoZero"/>
        <c:crossBetween val="between"/>
      </c:valAx>
      <c:spPr>
        <a:solidFill>
          <a:srgbClr val="FFFFFF"/>
        </a:solidFill>
        <a:ln w="3175">
          <a:solidFill>
            <a:srgbClr val="AAA095"/>
          </a:solidFill>
          <a:prstDash val="solid"/>
        </a:ln>
      </c:spPr>
    </c:plotArea>
    <c:plotVisOnly val="0"/>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fi-FI"/>
    </a:p>
  </c:txPr>
  <c:printSettings>
    <c:headerFooter alignWithMargins="0"/>
    <c:pageMargins b="1" l="0.75000000000000089" r="0.75000000000000089"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7683793763067749"/>
          <c:y val="3.937007874015748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fi-FI"/>
        </a:p>
      </c:txPr>
    </c:title>
    <c:autoTitleDeleted val="0"/>
    <c:plotArea>
      <c:layout>
        <c:manualLayout>
          <c:layoutTarget val="inner"/>
          <c:xMode val="edge"/>
          <c:yMode val="edge"/>
          <c:x val="8.4746230282432264E-2"/>
          <c:y val="0.27952755905511811"/>
          <c:w val="0.78531506728387224"/>
          <c:h val="0.547244094488189"/>
        </c:manualLayout>
      </c:layout>
      <c:pieChart>
        <c:varyColors val="1"/>
        <c:ser>
          <c:idx val="0"/>
          <c:order val="0"/>
          <c:tx>
            <c:strRef>
              <c:f>LCC!$E$10</c:f>
              <c:strCache>
                <c:ptCount val="1"/>
                <c:pt idx="0">
                  <c:v>Tarjous 1</c:v>
                </c:pt>
              </c:strCache>
            </c:strRef>
          </c:tx>
          <c:spPr>
            <a:solidFill>
              <a:srgbClr val="67A2C0"/>
            </a:solidFill>
            <a:ln w="25400">
              <a:solidFill>
                <a:srgbClr val="FFFFFF"/>
              </a:solidFill>
              <a:prstDash val="solid"/>
            </a:ln>
          </c:spPr>
          <c:dPt>
            <c:idx val="0"/>
            <c:bubble3D val="0"/>
            <c:extLst>
              <c:ext xmlns:c16="http://schemas.microsoft.com/office/drawing/2014/chart" uri="{C3380CC4-5D6E-409C-BE32-E72D297353CC}">
                <c16:uniqueId val="{00000000-D407-43CF-854E-620A0934BB58}"/>
              </c:ext>
            </c:extLst>
          </c:dPt>
          <c:dPt>
            <c:idx val="1"/>
            <c:bubble3D val="0"/>
            <c:spPr>
              <a:solidFill>
                <a:srgbClr val="AAA095"/>
              </a:solidFill>
              <a:ln w="25400">
                <a:solidFill>
                  <a:srgbClr val="FFFFFF"/>
                </a:solidFill>
                <a:prstDash val="solid"/>
              </a:ln>
            </c:spPr>
            <c:extLst>
              <c:ext xmlns:c16="http://schemas.microsoft.com/office/drawing/2014/chart" uri="{C3380CC4-5D6E-409C-BE32-E72D297353CC}">
                <c16:uniqueId val="{00000002-D407-43CF-854E-620A0934BB58}"/>
              </c:ext>
            </c:extLst>
          </c:dPt>
          <c:dPt>
            <c:idx val="2"/>
            <c:bubble3D val="0"/>
            <c:spPr>
              <a:solidFill>
                <a:srgbClr val="EC736A"/>
              </a:solidFill>
              <a:ln w="25400">
                <a:solidFill>
                  <a:srgbClr val="FFFFFF"/>
                </a:solidFill>
                <a:prstDash val="solid"/>
              </a:ln>
            </c:spPr>
            <c:extLst>
              <c:ext xmlns:c16="http://schemas.microsoft.com/office/drawing/2014/chart" uri="{C3380CC4-5D6E-409C-BE32-E72D297353CC}">
                <c16:uniqueId val="{00000004-D407-43CF-854E-620A0934BB58}"/>
              </c:ext>
            </c:extLst>
          </c:dPt>
          <c:dPt>
            <c:idx val="3"/>
            <c:bubble3D val="0"/>
            <c:spPr>
              <a:solidFill>
                <a:srgbClr val="FFE91B"/>
              </a:solidFill>
              <a:ln w="25400">
                <a:solidFill>
                  <a:srgbClr val="FFFFFF"/>
                </a:solidFill>
                <a:prstDash val="solid"/>
              </a:ln>
            </c:spPr>
            <c:extLst>
              <c:ext xmlns:c16="http://schemas.microsoft.com/office/drawing/2014/chart" uri="{C3380CC4-5D6E-409C-BE32-E72D297353CC}">
                <c16:uniqueId val="{00000006-D407-43CF-854E-620A0934BB58}"/>
              </c:ext>
            </c:extLst>
          </c:dPt>
          <c:cat>
            <c:strRef>
              <c:f>(LCC!$C$15,LCC!$C$19,LCC!$C$22,LCC!$C$27)</c:f>
              <c:strCache>
                <c:ptCount val="4"/>
                <c:pt idx="0">
                  <c:v>HANKINTAKUSTANNUS KAPPALETTA KOHDEN</c:v>
                </c:pt>
                <c:pt idx="1">
                  <c:v>KÄYTTÖKUSTANNUSTEN NYKYARVO </c:v>
                </c:pt>
                <c:pt idx="2">
                  <c:v>HUOLTOKUSTANNUSTEN NYKYARVO</c:v>
                </c:pt>
                <c:pt idx="3">
                  <c:v>MUUT KULUT YHTEENSÄ KAPPALETTA KOHDEN, NYKYARVO</c:v>
                </c:pt>
              </c:strCache>
            </c:strRef>
          </c:cat>
          <c:val>
            <c:numRef>
              <c:f>(LCC!$E$15,LCC!$E$19,LCC!$E$22,LCC!$E$27)</c:f>
              <c:numCache>
                <c:formatCode>#\ ##0\ "EUR"</c:formatCode>
                <c:ptCount val="4"/>
                <c:pt idx="0">
                  <c:v>0</c:v>
                </c:pt>
                <c:pt idx="1">
                  <c:v>0</c:v>
                </c:pt>
                <c:pt idx="2">
                  <c:v>0</c:v>
                </c:pt>
                <c:pt idx="3">
                  <c:v>0</c:v>
                </c:pt>
              </c:numCache>
            </c:numRef>
          </c:val>
          <c:extLst>
            <c:ext xmlns:c16="http://schemas.microsoft.com/office/drawing/2014/chart" uri="{C3380CC4-5D6E-409C-BE32-E72D297353CC}">
              <c16:uniqueId val="{00000007-D407-43CF-854E-620A0934BB58}"/>
            </c:ext>
          </c:extLst>
        </c:ser>
        <c:dLbls>
          <c:showLegendKey val="0"/>
          <c:showVal val="0"/>
          <c:showCatName val="0"/>
          <c:showSerName val="0"/>
          <c:showPercent val="0"/>
          <c:showBubbleSize val="0"/>
          <c:showLeaderLines val="1"/>
        </c:dLbls>
        <c:firstSliceAng val="0"/>
      </c:pieChart>
      <c:spPr>
        <a:noFill/>
        <a:ln w="25400">
          <a:noFill/>
        </a:ln>
      </c:spPr>
    </c:plotArea>
    <c:plotVisOnly val="0"/>
    <c:dispBlanksAs val="zero"/>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fi-FI"/>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7528148869031815"/>
          <c:y val="3.9215686274509803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fi-FI"/>
        </a:p>
      </c:txPr>
    </c:title>
    <c:autoTitleDeleted val="0"/>
    <c:plotArea>
      <c:layout>
        <c:manualLayout>
          <c:layoutTarget val="inner"/>
          <c:xMode val="edge"/>
          <c:yMode val="edge"/>
          <c:x val="8.4269894086568667E-2"/>
          <c:y val="0.27843243884971985"/>
          <c:w val="0.78651901147464087"/>
          <c:h val="0.54902171040789827"/>
        </c:manualLayout>
      </c:layout>
      <c:pieChart>
        <c:varyColors val="1"/>
        <c:ser>
          <c:idx val="0"/>
          <c:order val="0"/>
          <c:tx>
            <c:strRef>
              <c:f>LCC!$F$10</c:f>
              <c:strCache>
                <c:ptCount val="1"/>
                <c:pt idx="0">
                  <c:v>Tarjous 2</c:v>
                </c:pt>
              </c:strCache>
            </c:strRef>
          </c:tx>
          <c:spPr>
            <a:solidFill>
              <a:srgbClr val="67A2C0"/>
            </a:solidFill>
            <a:ln w="25400">
              <a:solidFill>
                <a:srgbClr val="FFFFFF"/>
              </a:solidFill>
              <a:prstDash val="solid"/>
            </a:ln>
          </c:spPr>
          <c:dPt>
            <c:idx val="0"/>
            <c:bubble3D val="0"/>
            <c:extLst>
              <c:ext xmlns:c16="http://schemas.microsoft.com/office/drawing/2014/chart" uri="{C3380CC4-5D6E-409C-BE32-E72D297353CC}">
                <c16:uniqueId val="{00000000-42AC-4BAA-889B-188150E5FB2C}"/>
              </c:ext>
            </c:extLst>
          </c:dPt>
          <c:dPt>
            <c:idx val="1"/>
            <c:bubble3D val="0"/>
            <c:spPr>
              <a:solidFill>
                <a:srgbClr val="AAA095"/>
              </a:solidFill>
              <a:ln w="25400">
                <a:solidFill>
                  <a:srgbClr val="FFFFFF"/>
                </a:solidFill>
                <a:prstDash val="solid"/>
              </a:ln>
            </c:spPr>
            <c:extLst>
              <c:ext xmlns:c16="http://schemas.microsoft.com/office/drawing/2014/chart" uri="{C3380CC4-5D6E-409C-BE32-E72D297353CC}">
                <c16:uniqueId val="{00000002-42AC-4BAA-889B-188150E5FB2C}"/>
              </c:ext>
            </c:extLst>
          </c:dPt>
          <c:dPt>
            <c:idx val="2"/>
            <c:bubble3D val="0"/>
            <c:spPr>
              <a:solidFill>
                <a:srgbClr val="EC736A"/>
              </a:solidFill>
              <a:ln w="25400">
                <a:solidFill>
                  <a:srgbClr val="FFFFFF"/>
                </a:solidFill>
                <a:prstDash val="solid"/>
              </a:ln>
            </c:spPr>
            <c:extLst>
              <c:ext xmlns:c16="http://schemas.microsoft.com/office/drawing/2014/chart" uri="{C3380CC4-5D6E-409C-BE32-E72D297353CC}">
                <c16:uniqueId val="{00000004-42AC-4BAA-889B-188150E5FB2C}"/>
              </c:ext>
            </c:extLst>
          </c:dPt>
          <c:dPt>
            <c:idx val="3"/>
            <c:bubble3D val="0"/>
            <c:spPr>
              <a:solidFill>
                <a:srgbClr val="FFE91B"/>
              </a:solidFill>
              <a:ln w="25400">
                <a:solidFill>
                  <a:srgbClr val="FFFFFF"/>
                </a:solidFill>
                <a:prstDash val="solid"/>
              </a:ln>
            </c:spPr>
            <c:extLst>
              <c:ext xmlns:c16="http://schemas.microsoft.com/office/drawing/2014/chart" uri="{C3380CC4-5D6E-409C-BE32-E72D297353CC}">
                <c16:uniqueId val="{00000006-42AC-4BAA-889B-188150E5FB2C}"/>
              </c:ext>
            </c:extLst>
          </c:dPt>
          <c:cat>
            <c:strRef>
              <c:f>(LCC!$C$15,LCC!$C$19,LCC!$C$22,LCC!$C$27)</c:f>
              <c:strCache>
                <c:ptCount val="4"/>
                <c:pt idx="0">
                  <c:v>HANKINTAKUSTANNUS KAPPALETTA KOHDEN</c:v>
                </c:pt>
                <c:pt idx="1">
                  <c:v>KÄYTTÖKUSTANNUSTEN NYKYARVO </c:v>
                </c:pt>
                <c:pt idx="2">
                  <c:v>HUOLTOKUSTANNUSTEN NYKYARVO</c:v>
                </c:pt>
                <c:pt idx="3">
                  <c:v>MUUT KULUT YHTEENSÄ KAPPALETTA KOHDEN, NYKYARVO</c:v>
                </c:pt>
              </c:strCache>
            </c:strRef>
          </c:cat>
          <c:val>
            <c:numRef>
              <c:f>(LCC!$F$15,LCC!$F$19,LCC!$F$22,LCC!$F$27)</c:f>
              <c:numCache>
                <c:formatCode>#\ ##0\ "EUR"</c:formatCode>
                <c:ptCount val="4"/>
                <c:pt idx="0">
                  <c:v>0</c:v>
                </c:pt>
                <c:pt idx="1">
                  <c:v>0</c:v>
                </c:pt>
                <c:pt idx="2">
                  <c:v>0</c:v>
                </c:pt>
                <c:pt idx="3">
                  <c:v>0</c:v>
                </c:pt>
              </c:numCache>
            </c:numRef>
          </c:val>
          <c:extLst>
            <c:ext xmlns:c16="http://schemas.microsoft.com/office/drawing/2014/chart" uri="{C3380CC4-5D6E-409C-BE32-E72D297353CC}">
              <c16:uniqueId val="{00000007-42AC-4BAA-889B-188150E5FB2C}"/>
            </c:ext>
          </c:extLst>
        </c:ser>
        <c:dLbls>
          <c:showLegendKey val="0"/>
          <c:showVal val="0"/>
          <c:showCatName val="0"/>
          <c:showSerName val="0"/>
          <c:showPercent val="0"/>
          <c:showBubbleSize val="0"/>
          <c:showLeaderLines val="1"/>
        </c:dLbls>
        <c:firstSliceAng val="0"/>
      </c:pieChart>
      <c:spPr>
        <a:noFill/>
        <a:ln w="25400">
          <a:noFill/>
        </a:ln>
      </c:spPr>
    </c:plotArea>
    <c:plotVisOnly val="0"/>
    <c:dispBlanksAs val="zero"/>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fi-FI"/>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7528148869031815"/>
          <c:y val="3.9215686274509803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fi-FI"/>
        </a:p>
      </c:txPr>
    </c:title>
    <c:autoTitleDeleted val="0"/>
    <c:plotArea>
      <c:layout>
        <c:manualLayout>
          <c:layoutTarget val="inner"/>
          <c:xMode val="edge"/>
          <c:yMode val="edge"/>
          <c:x val="8.4269894086568667E-2"/>
          <c:y val="0.27843243884971985"/>
          <c:w val="0.78651901147464087"/>
          <c:h val="0.54902171040789827"/>
        </c:manualLayout>
      </c:layout>
      <c:pieChart>
        <c:varyColors val="1"/>
        <c:ser>
          <c:idx val="0"/>
          <c:order val="0"/>
          <c:tx>
            <c:strRef>
              <c:f>LCC!$G$10</c:f>
              <c:strCache>
                <c:ptCount val="1"/>
                <c:pt idx="0">
                  <c:v>Tarjous 3</c:v>
                </c:pt>
              </c:strCache>
            </c:strRef>
          </c:tx>
          <c:spPr>
            <a:solidFill>
              <a:srgbClr val="67A2C0"/>
            </a:solidFill>
            <a:ln w="25400">
              <a:solidFill>
                <a:srgbClr val="FFFFFF"/>
              </a:solidFill>
              <a:prstDash val="solid"/>
            </a:ln>
          </c:spPr>
          <c:dPt>
            <c:idx val="0"/>
            <c:bubble3D val="0"/>
            <c:extLst>
              <c:ext xmlns:c16="http://schemas.microsoft.com/office/drawing/2014/chart" uri="{C3380CC4-5D6E-409C-BE32-E72D297353CC}">
                <c16:uniqueId val="{00000000-AB9D-4422-88D5-EF136D358E35}"/>
              </c:ext>
            </c:extLst>
          </c:dPt>
          <c:dPt>
            <c:idx val="1"/>
            <c:bubble3D val="0"/>
            <c:spPr>
              <a:solidFill>
                <a:srgbClr val="AAA095"/>
              </a:solidFill>
              <a:ln w="25400">
                <a:solidFill>
                  <a:srgbClr val="FFFFFF"/>
                </a:solidFill>
                <a:prstDash val="solid"/>
              </a:ln>
            </c:spPr>
            <c:extLst>
              <c:ext xmlns:c16="http://schemas.microsoft.com/office/drawing/2014/chart" uri="{C3380CC4-5D6E-409C-BE32-E72D297353CC}">
                <c16:uniqueId val="{00000002-AB9D-4422-88D5-EF136D358E35}"/>
              </c:ext>
            </c:extLst>
          </c:dPt>
          <c:dPt>
            <c:idx val="2"/>
            <c:bubble3D val="0"/>
            <c:spPr>
              <a:solidFill>
                <a:srgbClr val="EC736A"/>
              </a:solidFill>
              <a:ln w="25400">
                <a:solidFill>
                  <a:srgbClr val="FFFFFF"/>
                </a:solidFill>
                <a:prstDash val="solid"/>
              </a:ln>
            </c:spPr>
            <c:extLst>
              <c:ext xmlns:c16="http://schemas.microsoft.com/office/drawing/2014/chart" uri="{C3380CC4-5D6E-409C-BE32-E72D297353CC}">
                <c16:uniqueId val="{00000004-AB9D-4422-88D5-EF136D358E35}"/>
              </c:ext>
            </c:extLst>
          </c:dPt>
          <c:dPt>
            <c:idx val="3"/>
            <c:bubble3D val="0"/>
            <c:spPr>
              <a:solidFill>
                <a:srgbClr val="FFE91B"/>
              </a:solidFill>
              <a:ln w="25400">
                <a:solidFill>
                  <a:srgbClr val="FFFFFF"/>
                </a:solidFill>
                <a:prstDash val="solid"/>
              </a:ln>
            </c:spPr>
            <c:extLst>
              <c:ext xmlns:c16="http://schemas.microsoft.com/office/drawing/2014/chart" uri="{C3380CC4-5D6E-409C-BE32-E72D297353CC}">
                <c16:uniqueId val="{00000006-AB9D-4422-88D5-EF136D358E35}"/>
              </c:ext>
            </c:extLst>
          </c:dPt>
          <c:cat>
            <c:strRef>
              <c:f>(LCC!$C$15,LCC!$C$19,LCC!$C$22,LCC!$C$27)</c:f>
              <c:strCache>
                <c:ptCount val="4"/>
                <c:pt idx="0">
                  <c:v>HANKINTAKUSTANNUS KAPPALETTA KOHDEN</c:v>
                </c:pt>
                <c:pt idx="1">
                  <c:v>KÄYTTÖKUSTANNUSTEN NYKYARVO </c:v>
                </c:pt>
                <c:pt idx="2">
                  <c:v>HUOLTOKUSTANNUSTEN NYKYARVO</c:v>
                </c:pt>
                <c:pt idx="3">
                  <c:v>MUUT KULUT YHTEENSÄ KAPPALETTA KOHDEN, NYKYARVO</c:v>
                </c:pt>
              </c:strCache>
            </c:strRef>
          </c:cat>
          <c:val>
            <c:numRef>
              <c:f>(LCC!$G$15,LCC!$G$19,LCC!$G$22,LCC!$G$27)</c:f>
              <c:numCache>
                <c:formatCode>#\ ##0\ "EUR"</c:formatCode>
                <c:ptCount val="4"/>
                <c:pt idx="0">
                  <c:v>0</c:v>
                </c:pt>
                <c:pt idx="1">
                  <c:v>0</c:v>
                </c:pt>
                <c:pt idx="2">
                  <c:v>0</c:v>
                </c:pt>
                <c:pt idx="3">
                  <c:v>0</c:v>
                </c:pt>
              </c:numCache>
            </c:numRef>
          </c:val>
          <c:extLst>
            <c:ext xmlns:c16="http://schemas.microsoft.com/office/drawing/2014/chart" uri="{C3380CC4-5D6E-409C-BE32-E72D297353CC}">
              <c16:uniqueId val="{00000007-AB9D-4422-88D5-EF136D358E35}"/>
            </c:ext>
          </c:extLst>
        </c:ser>
        <c:ser>
          <c:idx val="0"/>
          <c:order val="1"/>
          <c:tx>
            <c:strRef>
              <c:f>LCC!$E$10</c:f>
              <c:strCache>
                <c:ptCount val="1"/>
                <c:pt idx="0">
                  <c:v>Tarjous 1</c:v>
                </c:pt>
              </c:strCache>
            </c:strRef>
          </c:tx>
          <c:spPr>
            <a:solidFill>
              <a:srgbClr val="67A2C0"/>
            </a:solidFill>
            <a:ln w="25400">
              <a:solidFill>
                <a:srgbClr val="FFFFFF"/>
              </a:solidFill>
              <a:prstDash val="solid"/>
            </a:ln>
          </c:spPr>
          <c:dPt>
            <c:idx val="0"/>
            <c:bubble3D val="0"/>
            <c:extLst>
              <c:ext xmlns:c16="http://schemas.microsoft.com/office/drawing/2014/chart" uri="{C3380CC4-5D6E-409C-BE32-E72D297353CC}">
                <c16:uniqueId val="{00000008-AB9D-4422-88D5-EF136D358E35}"/>
              </c:ext>
            </c:extLst>
          </c:dPt>
          <c:dPt>
            <c:idx val="1"/>
            <c:bubble3D val="0"/>
            <c:spPr>
              <a:solidFill>
                <a:srgbClr val="AAA095"/>
              </a:solidFill>
              <a:ln w="25400">
                <a:solidFill>
                  <a:srgbClr val="FFFFFF"/>
                </a:solidFill>
                <a:prstDash val="solid"/>
              </a:ln>
            </c:spPr>
            <c:extLst>
              <c:ext xmlns:c16="http://schemas.microsoft.com/office/drawing/2014/chart" uri="{C3380CC4-5D6E-409C-BE32-E72D297353CC}">
                <c16:uniqueId val="{0000000A-AB9D-4422-88D5-EF136D358E35}"/>
              </c:ext>
            </c:extLst>
          </c:dPt>
          <c:dPt>
            <c:idx val="2"/>
            <c:bubble3D val="0"/>
            <c:spPr>
              <a:solidFill>
                <a:srgbClr val="EC736A"/>
              </a:solidFill>
              <a:ln w="25400">
                <a:solidFill>
                  <a:srgbClr val="FFFFFF"/>
                </a:solidFill>
                <a:prstDash val="solid"/>
              </a:ln>
            </c:spPr>
            <c:extLst>
              <c:ext xmlns:c16="http://schemas.microsoft.com/office/drawing/2014/chart" uri="{C3380CC4-5D6E-409C-BE32-E72D297353CC}">
                <c16:uniqueId val="{0000000C-AB9D-4422-88D5-EF136D358E35}"/>
              </c:ext>
            </c:extLst>
          </c:dPt>
          <c:dPt>
            <c:idx val="3"/>
            <c:bubble3D val="0"/>
            <c:spPr>
              <a:solidFill>
                <a:srgbClr val="FFE91B"/>
              </a:solidFill>
              <a:ln w="25400">
                <a:solidFill>
                  <a:srgbClr val="FFFFFF"/>
                </a:solidFill>
                <a:prstDash val="solid"/>
              </a:ln>
            </c:spPr>
            <c:extLst>
              <c:ext xmlns:c16="http://schemas.microsoft.com/office/drawing/2014/chart" uri="{C3380CC4-5D6E-409C-BE32-E72D297353CC}">
                <c16:uniqueId val="{0000000E-AB9D-4422-88D5-EF136D358E35}"/>
              </c:ext>
            </c:extLst>
          </c:dPt>
          <c:cat>
            <c:strRef>
              <c:f>(LCC!$C$15,LCC!$C$19,LCC!$C$22,LCC!$C$27)</c:f>
              <c:strCache>
                <c:ptCount val="4"/>
                <c:pt idx="0">
                  <c:v>HANKINTAKUSTANNUS KAPPALETTA KOHDEN</c:v>
                </c:pt>
                <c:pt idx="1">
                  <c:v>KÄYTTÖKUSTANNUSTEN NYKYARVO </c:v>
                </c:pt>
                <c:pt idx="2">
                  <c:v>HUOLTOKUSTANNUSTEN NYKYARVO</c:v>
                </c:pt>
                <c:pt idx="3">
                  <c:v>MUUT KULUT YHTEENSÄ KAPPALETTA KOHDEN, NYKYARVO</c:v>
                </c:pt>
              </c:strCache>
            </c:strRef>
          </c:cat>
          <c:val>
            <c:numRef>
              <c:f>(LCC!$E$15,LCC!$E$19,LCC!$E$22,LCC!$E$27)</c:f>
              <c:numCache>
                <c:formatCode>#\ ##0\ "EUR"</c:formatCode>
                <c:ptCount val="4"/>
                <c:pt idx="0">
                  <c:v>0</c:v>
                </c:pt>
                <c:pt idx="1">
                  <c:v>0</c:v>
                </c:pt>
                <c:pt idx="2">
                  <c:v>0</c:v>
                </c:pt>
                <c:pt idx="3">
                  <c:v>0</c:v>
                </c:pt>
              </c:numCache>
            </c:numRef>
          </c:val>
          <c:extLst>
            <c:ext xmlns:c16="http://schemas.microsoft.com/office/drawing/2014/chart" uri="{C3380CC4-5D6E-409C-BE32-E72D297353CC}">
              <c16:uniqueId val="{0000000F-AB9D-4422-88D5-EF136D358E35}"/>
            </c:ext>
          </c:extLst>
        </c:ser>
        <c:dLbls>
          <c:showLegendKey val="0"/>
          <c:showVal val="0"/>
          <c:showCatName val="0"/>
          <c:showSerName val="0"/>
          <c:showPercent val="0"/>
          <c:showBubbleSize val="0"/>
          <c:showLeaderLines val="1"/>
        </c:dLbls>
        <c:firstSliceAng val="0"/>
      </c:pieChart>
      <c:spPr>
        <a:noFill/>
        <a:ln w="25400">
          <a:noFill/>
        </a:ln>
      </c:spPr>
    </c:plotArea>
    <c:plotVisOnly val="0"/>
    <c:dispBlanksAs val="zero"/>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fi-FI"/>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7528148869031815"/>
          <c:y val="3.9215686274509803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fi-FI"/>
        </a:p>
      </c:txPr>
    </c:title>
    <c:autoTitleDeleted val="0"/>
    <c:plotArea>
      <c:layout>
        <c:manualLayout>
          <c:layoutTarget val="inner"/>
          <c:xMode val="edge"/>
          <c:yMode val="edge"/>
          <c:x val="8.4269894086568667E-2"/>
          <c:y val="0.27843243884971985"/>
          <c:w val="0.78651901147464087"/>
          <c:h val="0.54902171040789827"/>
        </c:manualLayout>
      </c:layout>
      <c:pieChart>
        <c:varyColors val="1"/>
        <c:ser>
          <c:idx val="0"/>
          <c:order val="0"/>
          <c:tx>
            <c:strRef>
              <c:f>LCC!$H$10</c:f>
              <c:strCache>
                <c:ptCount val="1"/>
                <c:pt idx="0">
                  <c:v>Tarjous 4</c:v>
                </c:pt>
              </c:strCache>
            </c:strRef>
          </c:tx>
          <c:spPr>
            <a:solidFill>
              <a:srgbClr val="67A2C0"/>
            </a:solidFill>
            <a:ln w="25400">
              <a:solidFill>
                <a:srgbClr val="FFFFFF"/>
              </a:solidFill>
              <a:prstDash val="solid"/>
            </a:ln>
          </c:spPr>
          <c:dPt>
            <c:idx val="0"/>
            <c:bubble3D val="0"/>
            <c:extLst>
              <c:ext xmlns:c16="http://schemas.microsoft.com/office/drawing/2014/chart" uri="{C3380CC4-5D6E-409C-BE32-E72D297353CC}">
                <c16:uniqueId val="{00000000-9762-4E6D-9C40-D97768825106}"/>
              </c:ext>
            </c:extLst>
          </c:dPt>
          <c:dPt>
            <c:idx val="1"/>
            <c:bubble3D val="0"/>
            <c:spPr>
              <a:solidFill>
                <a:srgbClr val="AAA095"/>
              </a:solidFill>
              <a:ln w="25400">
                <a:solidFill>
                  <a:srgbClr val="FFFFFF"/>
                </a:solidFill>
                <a:prstDash val="solid"/>
              </a:ln>
            </c:spPr>
            <c:extLst>
              <c:ext xmlns:c16="http://schemas.microsoft.com/office/drawing/2014/chart" uri="{C3380CC4-5D6E-409C-BE32-E72D297353CC}">
                <c16:uniqueId val="{00000002-9762-4E6D-9C40-D97768825106}"/>
              </c:ext>
            </c:extLst>
          </c:dPt>
          <c:dPt>
            <c:idx val="2"/>
            <c:bubble3D val="0"/>
            <c:spPr>
              <a:solidFill>
                <a:srgbClr val="EC736A"/>
              </a:solidFill>
              <a:ln w="25400">
                <a:solidFill>
                  <a:srgbClr val="FFFFFF"/>
                </a:solidFill>
                <a:prstDash val="solid"/>
              </a:ln>
            </c:spPr>
            <c:extLst>
              <c:ext xmlns:c16="http://schemas.microsoft.com/office/drawing/2014/chart" uri="{C3380CC4-5D6E-409C-BE32-E72D297353CC}">
                <c16:uniqueId val="{00000004-9762-4E6D-9C40-D97768825106}"/>
              </c:ext>
            </c:extLst>
          </c:dPt>
          <c:dPt>
            <c:idx val="3"/>
            <c:bubble3D val="0"/>
            <c:spPr>
              <a:solidFill>
                <a:srgbClr val="FFE91B"/>
              </a:solidFill>
              <a:ln w="25400">
                <a:solidFill>
                  <a:srgbClr val="FFFFFF"/>
                </a:solidFill>
                <a:prstDash val="solid"/>
              </a:ln>
            </c:spPr>
            <c:extLst>
              <c:ext xmlns:c16="http://schemas.microsoft.com/office/drawing/2014/chart" uri="{C3380CC4-5D6E-409C-BE32-E72D297353CC}">
                <c16:uniqueId val="{00000006-9762-4E6D-9C40-D97768825106}"/>
              </c:ext>
            </c:extLst>
          </c:dPt>
          <c:cat>
            <c:strRef>
              <c:f>(LCC!$C$15,LCC!$C$19,LCC!$C$22,LCC!$C$27)</c:f>
              <c:strCache>
                <c:ptCount val="4"/>
                <c:pt idx="0">
                  <c:v>HANKINTAKUSTANNUS KAPPALETTA KOHDEN</c:v>
                </c:pt>
                <c:pt idx="1">
                  <c:v>KÄYTTÖKUSTANNUSTEN NYKYARVO </c:v>
                </c:pt>
                <c:pt idx="2">
                  <c:v>HUOLTOKUSTANNUSTEN NYKYARVO</c:v>
                </c:pt>
                <c:pt idx="3">
                  <c:v>MUUT KULUT YHTEENSÄ KAPPALETTA KOHDEN, NYKYARVO</c:v>
                </c:pt>
              </c:strCache>
            </c:strRef>
          </c:cat>
          <c:val>
            <c:numRef>
              <c:f>(LCC!$H$15,LCC!$H$19,LCC!$H$22,LCC!$H$27)</c:f>
              <c:numCache>
                <c:formatCode>#\ ##0\ "EUR"</c:formatCode>
                <c:ptCount val="4"/>
                <c:pt idx="0">
                  <c:v>0</c:v>
                </c:pt>
                <c:pt idx="1">
                  <c:v>0</c:v>
                </c:pt>
                <c:pt idx="2">
                  <c:v>0</c:v>
                </c:pt>
                <c:pt idx="3">
                  <c:v>0</c:v>
                </c:pt>
              </c:numCache>
            </c:numRef>
          </c:val>
          <c:extLst>
            <c:ext xmlns:c16="http://schemas.microsoft.com/office/drawing/2014/chart" uri="{C3380CC4-5D6E-409C-BE32-E72D297353CC}">
              <c16:uniqueId val="{00000007-9762-4E6D-9C40-D97768825106}"/>
            </c:ext>
          </c:extLst>
        </c:ser>
        <c:dLbls>
          <c:showLegendKey val="0"/>
          <c:showVal val="0"/>
          <c:showCatName val="0"/>
          <c:showSerName val="0"/>
          <c:showPercent val="0"/>
          <c:showBubbleSize val="0"/>
          <c:showLeaderLines val="1"/>
        </c:dLbls>
        <c:firstSliceAng val="0"/>
      </c:pieChart>
      <c:spPr>
        <a:noFill/>
        <a:ln w="25400">
          <a:noFill/>
        </a:ln>
      </c:spPr>
    </c:plotArea>
    <c:plotVisOnly val="0"/>
    <c:dispBlanksAs val="zero"/>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fi-FI"/>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7528148869031815"/>
          <c:y val="3.9215686274509803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fi-FI"/>
        </a:p>
      </c:txPr>
    </c:title>
    <c:autoTitleDeleted val="0"/>
    <c:plotArea>
      <c:layout>
        <c:manualLayout>
          <c:layoutTarget val="inner"/>
          <c:xMode val="edge"/>
          <c:yMode val="edge"/>
          <c:x val="8.4269894086568667E-2"/>
          <c:y val="0.27843243884971985"/>
          <c:w val="0.78651901147464087"/>
          <c:h val="0.54902171040789827"/>
        </c:manualLayout>
      </c:layout>
      <c:pieChart>
        <c:varyColors val="1"/>
        <c:ser>
          <c:idx val="0"/>
          <c:order val="0"/>
          <c:tx>
            <c:strRef>
              <c:f>LCC!$I$10</c:f>
              <c:strCache>
                <c:ptCount val="1"/>
                <c:pt idx="0">
                  <c:v>Tarjous 5</c:v>
                </c:pt>
              </c:strCache>
            </c:strRef>
          </c:tx>
          <c:spPr>
            <a:solidFill>
              <a:srgbClr val="67A2C0"/>
            </a:solidFill>
            <a:ln w="25400">
              <a:solidFill>
                <a:srgbClr val="FFFFFF"/>
              </a:solidFill>
              <a:prstDash val="solid"/>
            </a:ln>
          </c:spPr>
          <c:dPt>
            <c:idx val="0"/>
            <c:bubble3D val="0"/>
            <c:extLst>
              <c:ext xmlns:c16="http://schemas.microsoft.com/office/drawing/2014/chart" uri="{C3380CC4-5D6E-409C-BE32-E72D297353CC}">
                <c16:uniqueId val="{00000000-5759-49AE-9B0F-FA5BD701C3AC}"/>
              </c:ext>
            </c:extLst>
          </c:dPt>
          <c:dPt>
            <c:idx val="1"/>
            <c:bubble3D val="0"/>
            <c:spPr>
              <a:solidFill>
                <a:srgbClr val="AAA095"/>
              </a:solidFill>
              <a:ln w="25400">
                <a:solidFill>
                  <a:srgbClr val="FFFFFF"/>
                </a:solidFill>
                <a:prstDash val="solid"/>
              </a:ln>
            </c:spPr>
            <c:extLst>
              <c:ext xmlns:c16="http://schemas.microsoft.com/office/drawing/2014/chart" uri="{C3380CC4-5D6E-409C-BE32-E72D297353CC}">
                <c16:uniqueId val="{00000002-5759-49AE-9B0F-FA5BD701C3AC}"/>
              </c:ext>
            </c:extLst>
          </c:dPt>
          <c:dPt>
            <c:idx val="2"/>
            <c:bubble3D val="0"/>
            <c:spPr>
              <a:solidFill>
                <a:srgbClr val="EC736A"/>
              </a:solidFill>
              <a:ln w="25400">
                <a:solidFill>
                  <a:srgbClr val="FFFFFF"/>
                </a:solidFill>
                <a:prstDash val="solid"/>
              </a:ln>
            </c:spPr>
            <c:extLst>
              <c:ext xmlns:c16="http://schemas.microsoft.com/office/drawing/2014/chart" uri="{C3380CC4-5D6E-409C-BE32-E72D297353CC}">
                <c16:uniqueId val="{00000004-5759-49AE-9B0F-FA5BD701C3AC}"/>
              </c:ext>
            </c:extLst>
          </c:dPt>
          <c:dPt>
            <c:idx val="3"/>
            <c:bubble3D val="0"/>
            <c:spPr>
              <a:solidFill>
                <a:srgbClr val="FFE91B"/>
              </a:solidFill>
              <a:ln w="25400">
                <a:solidFill>
                  <a:srgbClr val="FFFFFF"/>
                </a:solidFill>
                <a:prstDash val="solid"/>
              </a:ln>
            </c:spPr>
            <c:extLst>
              <c:ext xmlns:c16="http://schemas.microsoft.com/office/drawing/2014/chart" uri="{C3380CC4-5D6E-409C-BE32-E72D297353CC}">
                <c16:uniqueId val="{00000006-5759-49AE-9B0F-FA5BD701C3AC}"/>
              </c:ext>
            </c:extLst>
          </c:dPt>
          <c:cat>
            <c:strRef>
              <c:f>(LCC!$C$15,LCC!$C$19,LCC!$C$22,LCC!$C$27)</c:f>
              <c:strCache>
                <c:ptCount val="4"/>
                <c:pt idx="0">
                  <c:v>HANKINTAKUSTANNUS KAPPALETTA KOHDEN</c:v>
                </c:pt>
                <c:pt idx="1">
                  <c:v>KÄYTTÖKUSTANNUSTEN NYKYARVO </c:v>
                </c:pt>
                <c:pt idx="2">
                  <c:v>HUOLTOKUSTANNUSTEN NYKYARVO</c:v>
                </c:pt>
                <c:pt idx="3">
                  <c:v>MUUT KULUT YHTEENSÄ KAPPALETTA KOHDEN, NYKYARVO</c:v>
                </c:pt>
              </c:strCache>
            </c:strRef>
          </c:cat>
          <c:val>
            <c:numRef>
              <c:f>(LCC!$I$15,LCC!$I$19,LCC!$I$22,LCC!$I$27)</c:f>
              <c:numCache>
                <c:formatCode>#\ ##0\ "EUR"</c:formatCode>
                <c:ptCount val="4"/>
                <c:pt idx="0">
                  <c:v>0</c:v>
                </c:pt>
                <c:pt idx="1">
                  <c:v>0</c:v>
                </c:pt>
                <c:pt idx="2">
                  <c:v>0</c:v>
                </c:pt>
                <c:pt idx="3">
                  <c:v>0</c:v>
                </c:pt>
              </c:numCache>
            </c:numRef>
          </c:val>
          <c:extLst>
            <c:ext xmlns:c16="http://schemas.microsoft.com/office/drawing/2014/chart" uri="{C3380CC4-5D6E-409C-BE32-E72D297353CC}">
              <c16:uniqueId val="{00000007-5759-49AE-9B0F-FA5BD701C3AC}"/>
            </c:ext>
          </c:extLst>
        </c:ser>
        <c:dLbls>
          <c:showLegendKey val="0"/>
          <c:showVal val="0"/>
          <c:showCatName val="0"/>
          <c:showSerName val="0"/>
          <c:showPercent val="0"/>
          <c:showBubbleSize val="0"/>
          <c:showLeaderLines val="1"/>
        </c:dLbls>
        <c:firstSliceAng val="0"/>
      </c:pieChart>
      <c:spPr>
        <a:noFill/>
        <a:ln w="25400">
          <a:noFill/>
        </a:ln>
      </c:spPr>
    </c:plotArea>
    <c:plotVisOnly val="0"/>
    <c:dispBlanksAs val="zero"/>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fi-FI"/>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i-FI" b="1"/>
              <a:t>Kustannukset tuotteen elinkaaren aikana</a:t>
            </a:r>
          </a:p>
        </c:rich>
      </c:tx>
      <c:layout>
        <c:manualLayout>
          <c:xMode val="edge"/>
          <c:yMode val="edge"/>
          <c:x val="0.20370418975405849"/>
          <c:y val="2.4475524475524476E-2"/>
        </c:manualLayout>
      </c:layout>
      <c:overlay val="0"/>
      <c:spPr>
        <a:noFill/>
        <a:ln w="25400">
          <a:noFill/>
        </a:ln>
      </c:spPr>
    </c:title>
    <c:autoTitleDeleted val="0"/>
    <c:plotArea>
      <c:layout>
        <c:manualLayout>
          <c:layoutTarget val="inner"/>
          <c:xMode val="edge"/>
          <c:yMode val="edge"/>
          <c:x val="0.10416690214233883"/>
          <c:y val="0.15384641650461733"/>
          <c:w val="0.87500197799564616"/>
          <c:h val="0.7027984026688201"/>
        </c:manualLayout>
      </c:layout>
      <c:barChart>
        <c:barDir val="col"/>
        <c:grouping val="stacked"/>
        <c:varyColors val="0"/>
        <c:ser>
          <c:idx val="0"/>
          <c:order val="0"/>
          <c:tx>
            <c:strRef>
              <c:f>LCC!$C$15</c:f>
              <c:strCache>
                <c:ptCount val="1"/>
                <c:pt idx="0">
                  <c:v>HANKINTAKUSTANNUS KAPPALETTA KOHDEN</c:v>
                </c:pt>
              </c:strCache>
            </c:strRef>
          </c:tx>
          <c:spPr>
            <a:solidFill>
              <a:srgbClr val="67A2C0"/>
            </a:solidFill>
            <a:ln w="25400">
              <a:noFill/>
            </a:ln>
          </c:spPr>
          <c:invertIfNegative val="0"/>
          <c:cat>
            <c:strRef>
              <c:f>(LCC!$E$10,LCC!$F$10,LCC!$G$10,LCC!$H$10,LCC!$I$10)</c:f>
              <c:strCache>
                <c:ptCount val="5"/>
                <c:pt idx="0">
                  <c:v>Tarjous 1</c:v>
                </c:pt>
                <c:pt idx="1">
                  <c:v>Tarjous 2</c:v>
                </c:pt>
                <c:pt idx="2">
                  <c:v>Tarjous 3</c:v>
                </c:pt>
                <c:pt idx="3">
                  <c:v>Tarjous 4</c:v>
                </c:pt>
                <c:pt idx="4">
                  <c:v>Tarjous 5</c:v>
                </c:pt>
              </c:strCache>
            </c:strRef>
          </c:cat>
          <c:val>
            <c:numRef>
              <c:f>(LCC!$E$15,LCC!$F$15,LCC!$G$15,LCC!$H$15,LCC!$I$15)</c:f>
              <c:numCache>
                <c:formatCode>#\ ##0\ "EUR"</c:formatCode>
                <c:ptCount val="5"/>
                <c:pt idx="0">
                  <c:v>0</c:v>
                </c:pt>
                <c:pt idx="1">
                  <c:v>0</c:v>
                </c:pt>
                <c:pt idx="2">
                  <c:v>0</c:v>
                </c:pt>
                <c:pt idx="3">
                  <c:v>0</c:v>
                </c:pt>
                <c:pt idx="4">
                  <c:v>0</c:v>
                </c:pt>
              </c:numCache>
            </c:numRef>
          </c:val>
          <c:extLst>
            <c:ext xmlns:c16="http://schemas.microsoft.com/office/drawing/2014/chart" uri="{C3380CC4-5D6E-409C-BE32-E72D297353CC}">
              <c16:uniqueId val="{00000000-2393-478F-AC47-584EF6E9DB55}"/>
            </c:ext>
          </c:extLst>
        </c:ser>
        <c:ser>
          <c:idx val="1"/>
          <c:order val="1"/>
          <c:tx>
            <c:strRef>
              <c:f>LCC!$C$15</c:f>
              <c:strCache>
                <c:ptCount val="1"/>
                <c:pt idx="0">
                  <c:v>HANKINTAKUSTANNUS KAPPALETTA KOHDEN</c:v>
                </c:pt>
              </c:strCache>
            </c:strRef>
          </c:tx>
          <c:spPr>
            <a:solidFill>
              <a:srgbClr val="AAA095"/>
            </a:solidFill>
            <a:ln w="25400">
              <a:noFill/>
            </a:ln>
          </c:spPr>
          <c:invertIfNegative val="0"/>
          <c:val>
            <c:numRef>
              <c:f>(LCC!$E$23,LCC!$F$23,LCC!$G$23,LCC!$H$23,LCC!$I$23)</c:f>
              <c:numCache>
                <c:formatCode>#\ ##0\ "EUR"</c:formatCode>
                <c:ptCount val="5"/>
                <c:pt idx="0">
                  <c:v>0</c:v>
                </c:pt>
                <c:pt idx="1">
                  <c:v>0</c:v>
                </c:pt>
                <c:pt idx="2">
                  <c:v>0</c:v>
                </c:pt>
                <c:pt idx="3">
                  <c:v>0</c:v>
                </c:pt>
                <c:pt idx="4">
                  <c:v>0</c:v>
                </c:pt>
              </c:numCache>
            </c:numRef>
          </c:val>
          <c:extLst>
            <c:ext xmlns:c16="http://schemas.microsoft.com/office/drawing/2014/chart" uri="{C3380CC4-5D6E-409C-BE32-E72D297353CC}">
              <c16:uniqueId val="{00000001-2393-478F-AC47-584EF6E9DB55}"/>
            </c:ext>
          </c:extLst>
        </c:ser>
        <c:ser>
          <c:idx val="2"/>
          <c:order val="2"/>
          <c:tx>
            <c:strRef>
              <c:f>LCC!$C$27</c:f>
              <c:strCache>
                <c:ptCount val="1"/>
                <c:pt idx="0">
                  <c:v>MUUT KULUT YHTEENSÄ KAPPALETTA KOHDEN, NYKYARVO</c:v>
                </c:pt>
              </c:strCache>
            </c:strRef>
          </c:tx>
          <c:spPr>
            <a:solidFill>
              <a:srgbClr val="FFE91B"/>
            </a:solidFill>
            <a:ln w="25400">
              <a:noFill/>
            </a:ln>
          </c:spPr>
          <c:invertIfNegative val="0"/>
          <c:val>
            <c:numRef>
              <c:f>(LCC!$E$27,LCC!$F$27,LCC!$G$27,LCC!$H$27,LCC!$I$27)</c:f>
              <c:numCache>
                <c:formatCode>#\ ##0\ "EUR"</c:formatCode>
                <c:ptCount val="5"/>
                <c:pt idx="0">
                  <c:v>0</c:v>
                </c:pt>
                <c:pt idx="1">
                  <c:v>0</c:v>
                </c:pt>
                <c:pt idx="2">
                  <c:v>0</c:v>
                </c:pt>
                <c:pt idx="3">
                  <c:v>0</c:v>
                </c:pt>
                <c:pt idx="4">
                  <c:v>0</c:v>
                </c:pt>
              </c:numCache>
            </c:numRef>
          </c:val>
          <c:extLst>
            <c:ext xmlns:c16="http://schemas.microsoft.com/office/drawing/2014/chart" uri="{C3380CC4-5D6E-409C-BE32-E72D297353CC}">
              <c16:uniqueId val="{00000002-2393-478F-AC47-584EF6E9DB55}"/>
            </c:ext>
          </c:extLst>
        </c:ser>
        <c:dLbls>
          <c:showLegendKey val="0"/>
          <c:showVal val="0"/>
          <c:showCatName val="0"/>
          <c:showSerName val="0"/>
          <c:showPercent val="0"/>
          <c:showBubbleSize val="0"/>
        </c:dLbls>
        <c:gapWidth val="150"/>
        <c:overlap val="100"/>
        <c:axId val="99571968"/>
        <c:axId val="117919744"/>
      </c:barChart>
      <c:catAx>
        <c:axId val="99571968"/>
        <c:scaling>
          <c:orientation val="minMax"/>
        </c:scaling>
        <c:delete val="0"/>
        <c:axPos val="b"/>
        <c:numFmt formatCode="General" sourceLinked="1"/>
        <c:majorTickMark val="out"/>
        <c:minorTickMark val="none"/>
        <c:tickLblPos val="nextTo"/>
        <c:spPr>
          <a:ln w="12700">
            <a:solidFill>
              <a:srgbClr val="AAA095"/>
            </a:solidFill>
            <a:prstDash val="solid"/>
          </a:ln>
        </c:spPr>
        <c:txPr>
          <a:bodyPr rot="0" vert="horz"/>
          <a:lstStyle/>
          <a:p>
            <a:pPr>
              <a:defRPr sz="800" b="0" i="0" u="none" strike="noStrike" baseline="0">
                <a:solidFill>
                  <a:srgbClr val="000000"/>
                </a:solidFill>
                <a:latin typeface="Arial"/>
                <a:ea typeface="Arial"/>
                <a:cs typeface="Arial"/>
              </a:defRPr>
            </a:pPr>
            <a:endParaRPr lang="fi-FI"/>
          </a:p>
        </c:txPr>
        <c:crossAx val="117919744"/>
        <c:crosses val="autoZero"/>
        <c:auto val="1"/>
        <c:lblAlgn val="ctr"/>
        <c:lblOffset val="100"/>
        <c:tickLblSkip val="1"/>
        <c:tickMarkSkip val="1"/>
        <c:noMultiLvlLbl val="0"/>
      </c:catAx>
      <c:valAx>
        <c:axId val="117919744"/>
        <c:scaling>
          <c:orientation val="minMax"/>
        </c:scaling>
        <c:delete val="0"/>
        <c:axPos val="l"/>
        <c:majorGridlines>
          <c:spPr>
            <a:ln w="3175">
              <a:solidFill>
                <a:srgbClr val="AAA095"/>
              </a:solidFill>
              <a:prstDash val="solid"/>
            </a:ln>
          </c:spPr>
        </c:majorGridlines>
        <c:numFmt formatCode="#\ ##0\ &quot;EUR&quot;" sourceLinked="1"/>
        <c:majorTickMark val="out"/>
        <c:minorTickMark val="none"/>
        <c:tickLblPos val="nextTo"/>
        <c:spPr>
          <a:ln w="12700">
            <a:solidFill>
              <a:srgbClr val="AAA095"/>
            </a:solidFill>
            <a:prstDash val="solid"/>
          </a:ln>
        </c:spPr>
        <c:txPr>
          <a:bodyPr rot="0" vert="horz"/>
          <a:lstStyle/>
          <a:p>
            <a:pPr>
              <a:defRPr sz="900" b="0" i="0" u="none" strike="noStrike" baseline="0">
                <a:solidFill>
                  <a:srgbClr val="000000"/>
                </a:solidFill>
                <a:latin typeface="Arial"/>
                <a:ea typeface="Arial"/>
                <a:cs typeface="Arial"/>
              </a:defRPr>
            </a:pPr>
            <a:endParaRPr lang="fi-FI"/>
          </a:p>
        </c:txPr>
        <c:crossAx val="99571968"/>
        <c:crosses val="autoZero"/>
        <c:crossBetween val="between"/>
      </c:valAx>
      <c:spPr>
        <a:solidFill>
          <a:srgbClr val="FFFFFF"/>
        </a:solidFill>
        <a:ln w="3175">
          <a:solidFill>
            <a:srgbClr val="AAA095"/>
          </a:solidFill>
          <a:prstDash val="solid"/>
        </a:ln>
      </c:spPr>
    </c:plotArea>
    <c:plotVisOnly val="0"/>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fi-FI"/>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51773049645389"/>
          <c:y val="0.10718974834028099"/>
          <c:w val="0.75106382978723407"/>
          <c:h val="0.59215799662606583"/>
        </c:manualLayout>
      </c:layout>
      <c:scatterChart>
        <c:scatterStyle val="smoothMarker"/>
        <c:varyColors val="0"/>
        <c:ser>
          <c:idx val="0"/>
          <c:order val="0"/>
          <c:tx>
            <c:strRef>
              <c:f>'Herkkyysanal. lask.kaavoja'!$C$5</c:f>
              <c:strCache>
                <c:ptCount val="1"/>
                <c:pt idx="0">
                  <c:v>Tarjous 1</c:v>
                </c:pt>
              </c:strCache>
            </c:strRef>
          </c:tx>
          <c:spPr>
            <a:ln w="25400">
              <a:solidFill>
                <a:srgbClr val="67A2C0"/>
              </a:solidFill>
              <a:prstDash val="solid"/>
            </a:ln>
          </c:spPr>
          <c:marker>
            <c:spPr>
              <a:solidFill>
                <a:srgbClr val="67A2C0"/>
              </a:solidFill>
              <a:ln>
                <a:solidFill>
                  <a:srgbClr val="67A2C0"/>
                </a:solidFill>
                <a:prstDash val="solid"/>
              </a:ln>
            </c:spPr>
          </c:marker>
          <c:xVal>
            <c:numRef>
              <c:f>'Herkkyysanal. lask.kaavoja'!$D$4:$E$4</c:f>
              <c:numCache>
                <c:formatCode>General</c:formatCode>
                <c:ptCount val="2"/>
                <c:pt idx="0">
                  <c:v>0</c:v>
                </c:pt>
                <c:pt idx="1">
                  <c:v>0</c:v>
                </c:pt>
              </c:numCache>
            </c:numRef>
          </c:xVal>
          <c:yVal>
            <c:numRef>
              <c:f>'Herkkyysanal. lask.kaavoja'!$D$5:$E$5</c:f>
              <c:numCache>
                <c:formatCode>#,##0</c:formatCode>
                <c:ptCount val="2"/>
                <c:pt idx="0">
                  <c:v>0</c:v>
                </c:pt>
                <c:pt idx="1">
                  <c:v>0</c:v>
                </c:pt>
              </c:numCache>
            </c:numRef>
          </c:yVal>
          <c:smooth val="1"/>
          <c:extLst>
            <c:ext xmlns:c16="http://schemas.microsoft.com/office/drawing/2014/chart" uri="{C3380CC4-5D6E-409C-BE32-E72D297353CC}">
              <c16:uniqueId val="{00000000-FD37-4793-96FF-2372EF023C47}"/>
            </c:ext>
          </c:extLst>
        </c:ser>
        <c:ser>
          <c:idx val="1"/>
          <c:order val="1"/>
          <c:tx>
            <c:strRef>
              <c:f>'Herkkyysanal. lask.kaavoja'!$C$6</c:f>
              <c:strCache>
                <c:ptCount val="1"/>
                <c:pt idx="0">
                  <c:v>Tarjous 2</c:v>
                </c:pt>
              </c:strCache>
            </c:strRef>
          </c:tx>
          <c:spPr>
            <a:ln w="25400">
              <a:solidFill>
                <a:srgbClr val="AAA095"/>
              </a:solidFill>
              <a:prstDash val="solid"/>
            </a:ln>
          </c:spPr>
          <c:marker>
            <c:spPr>
              <a:solidFill>
                <a:srgbClr val="AAA095"/>
              </a:solidFill>
              <a:ln>
                <a:solidFill>
                  <a:srgbClr val="AAA095"/>
                </a:solidFill>
                <a:prstDash val="solid"/>
              </a:ln>
            </c:spPr>
          </c:marker>
          <c:xVal>
            <c:numRef>
              <c:f>'Herkkyysanal. lask.kaavoja'!$D$4:$E$4</c:f>
              <c:numCache>
                <c:formatCode>General</c:formatCode>
                <c:ptCount val="2"/>
                <c:pt idx="0">
                  <c:v>0</c:v>
                </c:pt>
                <c:pt idx="1">
                  <c:v>0</c:v>
                </c:pt>
              </c:numCache>
            </c:numRef>
          </c:xVal>
          <c:yVal>
            <c:numRef>
              <c:f>'Herkkyysanal. lask.kaavoja'!$D$6:$E$6</c:f>
              <c:numCache>
                <c:formatCode>#,##0</c:formatCode>
                <c:ptCount val="2"/>
                <c:pt idx="0">
                  <c:v>0</c:v>
                </c:pt>
                <c:pt idx="1">
                  <c:v>0</c:v>
                </c:pt>
              </c:numCache>
            </c:numRef>
          </c:yVal>
          <c:smooth val="1"/>
          <c:extLst>
            <c:ext xmlns:c16="http://schemas.microsoft.com/office/drawing/2014/chart" uri="{C3380CC4-5D6E-409C-BE32-E72D297353CC}">
              <c16:uniqueId val="{00000001-FD37-4793-96FF-2372EF023C47}"/>
            </c:ext>
          </c:extLst>
        </c:ser>
        <c:ser>
          <c:idx val="2"/>
          <c:order val="2"/>
          <c:tx>
            <c:strRef>
              <c:f>'Herkkyysanal. lask.kaavoja'!$C$7</c:f>
              <c:strCache>
                <c:ptCount val="1"/>
                <c:pt idx="0">
                  <c:v>Tarjous 3</c:v>
                </c:pt>
              </c:strCache>
            </c:strRef>
          </c:tx>
          <c:spPr>
            <a:ln w="25400">
              <a:solidFill>
                <a:srgbClr val="EC736A"/>
              </a:solidFill>
              <a:prstDash val="solid"/>
            </a:ln>
          </c:spPr>
          <c:marker>
            <c:spPr>
              <a:solidFill>
                <a:srgbClr val="FFFFFF"/>
              </a:solidFill>
              <a:ln>
                <a:solidFill>
                  <a:srgbClr val="EC736A"/>
                </a:solidFill>
                <a:prstDash val="solid"/>
              </a:ln>
            </c:spPr>
          </c:marker>
          <c:xVal>
            <c:numRef>
              <c:f>'Herkkyysanal. lask.kaavoja'!$D$4:$E$4</c:f>
              <c:numCache>
                <c:formatCode>General</c:formatCode>
                <c:ptCount val="2"/>
                <c:pt idx="0">
                  <c:v>0</c:v>
                </c:pt>
                <c:pt idx="1">
                  <c:v>0</c:v>
                </c:pt>
              </c:numCache>
            </c:numRef>
          </c:xVal>
          <c:yVal>
            <c:numRef>
              <c:f>'Herkkyysanal. lask.kaavoja'!$D$7:$E$7</c:f>
              <c:numCache>
                <c:formatCode>#,##0</c:formatCode>
                <c:ptCount val="2"/>
                <c:pt idx="0">
                  <c:v>0</c:v>
                </c:pt>
                <c:pt idx="1">
                  <c:v>0</c:v>
                </c:pt>
              </c:numCache>
            </c:numRef>
          </c:yVal>
          <c:smooth val="1"/>
          <c:extLst>
            <c:ext xmlns:c16="http://schemas.microsoft.com/office/drawing/2014/chart" uri="{C3380CC4-5D6E-409C-BE32-E72D297353CC}">
              <c16:uniqueId val="{00000002-FD37-4793-96FF-2372EF023C47}"/>
            </c:ext>
          </c:extLst>
        </c:ser>
        <c:ser>
          <c:idx val="3"/>
          <c:order val="3"/>
          <c:tx>
            <c:strRef>
              <c:f>'Herkkyysanal. lask.kaavoja'!$C$8</c:f>
              <c:strCache>
                <c:ptCount val="1"/>
                <c:pt idx="0">
                  <c:v>Tarjous 4</c:v>
                </c:pt>
              </c:strCache>
            </c:strRef>
          </c:tx>
          <c:spPr>
            <a:ln w="25400">
              <a:solidFill>
                <a:srgbClr val="FFE91B"/>
              </a:solidFill>
              <a:prstDash val="solid"/>
            </a:ln>
          </c:spPr>
          <c:marker>
            <c:spPr>
              <a:solidFill>
                <a:srgbClr val="FFE91B"/>
              </a:solidFill>
              <a:ln>
                <a:solidFill>
                  <a:srgbClr val="FFE91B"/>
                </a:solidFill>
                <a:prstDash val="solid"/>
              </a:ln>
            </c:spPr>
          </c:marker>
          <c:xVal>
            <c:numRef>
              <c:f>'Herkkyysanal. lask.kaavoja'!$D$4:$E$4</c:f>
              <c:numCache>
                <c:formatCode>General</c:formatCode>
                <c:ptCount val="2"/>
                <c:pt idx="0">
                  <c:v>0</c:v>
                </c:pt>
                <c:pt idx="1">
                  <c:v>0</c:v>
                </c:pt>
              </c:numCache>
            </c:numRef>
          </c:xVal>
          <c:yVal>
            <c:numRef>
              <c:f>'Herkkyysanal. lask.kaavoja'!$D$8:$E$8</c:f>
              <c:numCache>
                <c:formatCode>#,##0</c:formatCode>
                <c:ptCount val="2"/>
                <c:pt idx="0">
                  <c:v>0</c:v>
                </c:pt>
                <c:pt idx="1">
                  <c:v>0</c:v>
                </c:pt>
              </c:numCache>
            </c:numRef>
          </c:yVal>
          <c:smooth val="1"/>
          <c:extLst>
            <c:ext xmlns:c16="http://schemas.microsoft.com/office/drawing/2014/chart" uri="{C3380CC4-5D6E-409C-BE32-E72D297353CC}">
              <c16:uniqueId val="{00000003-FD37-4793-96FF-2372EF023C47}"/>
            </c:ext>
          </c:extLst>
        </c:ser>
        <c:ser>
          <c:idx val="4"/>
          <c:order val="4"/>
          <c:tx>
            <c:strRef>
              <c:f>'Herkkyysanal. lask.kaavoja'!$C$9</c:f>
              <c:strCache>
                <c:ptCount val="1"/>
                <c:pt idx="0">
                  <c:v>Tarjous 5</c:v>
                </c:pt>
              </c:strCache>
            </c:strRef>
          </c:tx>
          <c:spPr>
            <a:ln w="25400">
              <a:solidFill>
                <a:srgbClr val="000000"/>
              </a:solidFill>
              <a:prstDash val="solid"/>
            </a:ln>
          </c:spPr>
          <c:marker>
            <c:spPr>
              <a:solidFill>
                <a:srgbClr val="000000"/>
              </a:solidFill>
              <a:ln>
                <a:solidFill>
                  <a:srgbClr val="000000"/>
                </a:solidFill>
                <a:prstDash val="solid"/>
              </a:ln>
            </c:spPr>
          </c:marker>
          <c:xVal>
            <c:numRef>
              <c:f>'Herkkyysanal. lask.kaavoja'!$D$4:$E$4</c:f>
              <c:numCache>
                <c:formatCode>General</c:formatCode>
                <c:ptCount val="2"/>
                <c:pt idx="0">
                  <c:v>0</c:v>
                </c:pt>
                <c:pt idx="1">
                  <c:v>0</c:v>
                </c:pt>
              </c:numCache>
            </c:numRef>
          </c:xVal>
          <c:yVal>
            <c:numRef>
              <c:f>'Herkkyysanal. lask.kaavoja'!$D$9:$E$9</c:f>
              <c:numCache>
                <c:formatCode>#,##0</c:formatCode>
                <c:ptCount val="2"/>
                <c:pt idx="0">
                  <c:v>0</c:v>
                </c:pt>
                <c:pt idx="1">
                  <c:v>0</c:v>
                </c:pt>
              </c:numCache>
            </c:numRef>
          </c:yVal>
          <c:smooth val="1"/>
          <c:extLst>
            <c:ext xmlns:c16="http://schemas.microsoft.com/office/drawing/2014/chart" uri="{C3380CC4-5D6E-409C-BE32-E72D297353CC}">
              <c16:uniqueId val="{00000004-FD37-4793-96FF-2372EF023C47}"/>
            </c:ext>
          </c:extLst>
        </c:ser>
        <c:dLbls>
          <c:showLegendKey val="0"/>
          <c:showVal val="0"/>
          <c:showCatName val="0"/>
          <c:showSerName val="0"/>
          <c:showPercent val="0"/>
          <c:showBubbleSize val="0"/>
        </c:dLbls>
        <c:axId val="118878976"/>
        <c:axId val="118881280"/>
      </c:scatterChart>
      <c:valAx>
        <c:axId val="118878976"/>
        <c:scaling>
          <c:orientation val="minMax"/>
        </c:scaling>
        <c:delete val="0"/>
        <c:axPos val="b"/>
        <c:title>
          <c:tx>
            <c:rich>
              <a:bodyPr/>
              <a:lstStyle/>
              <a:p>
                <a:pPr>
                  <a:defRPr/>
                </a:pPr>
                <a:r>
                  <a:rPr lang="fi-FI" b="1"/>
                  <a:t>Laskentakorko prosentteina</a:t>
                </a:r>
              </a:p>
            </c:rich>
          </c:tx>
          <c:layout>
            <c:manualLayout>
              <c:xMode val="edge"/>
              <c:yMode val="edge"/>
              <c:x val="0.38936170212765958"/>
              <c:y val="0.75098183315320877"/>
            </c:manualLayout>
          </c:layout>
          <c:overlay val="0"/>
          <c:spPr>
            <a:noFill/>
            <a:ln w="25400">
              <a:noFill/>
            </a:ln>
          </c:spPr>
        </c:title>
        <c:numFmt formatCode="General" sourceLinked="1"/>
        <c:majorTickMark val="none"/>
        <c:minorTickMark val="none"/>
        <c:tickLblPos val="nextTo"/>
        <c:spPr>
          <a:ln w="3175">
            <a:solidFill>
              <a:srgbClr val="AAA095"/>
            </a:solidFill>
            <a:prstDash val="solid"/>
          </a:ln>
        </c:spPr>
        <c:txPr>
          <a:bodyPr rot="0" vert="horz"/>
          <a:lstStyle/>
          <a:p>
            <a:pPr>
              <a:defRPr sz="900" b="0" i="0" u="none" strike="noStrike" baseline="0">
                <a:solidFill>
                  <a:srgbClr val="000000"/>
                </a:solidFill>
                <a:latin typeface="Arial"/>
                <a:ea typeface="Arial"/>
                <a:cs typeface="Arial"/>
              </a:defRPr>
            </a:pPr>
            <a:endParaRPr lang="fi-FI"/>
          </a:p>
        </c:txPr>
        <c:crossAx val="118881280"/>
        <c:crosses val="autoZero"/>
        <c:crossBetween val="midCat"/>
      </c:valAx>
      <c:valAx>
        <c:axId val="118881280"/>
        <c:scaling>
          <c:orientation val="minMax"/>
        </c:scaling>
        <c:delete val="0"/>
        <c:axPos val="l"/>
        <c:majorGridlines>
          <c:spPr>
            <a:ln w="3175">
              <a:solidFill>
                <a:srgbClr val="AAA095"/>
              </a:solidFill>
              <a:prstDash val="solid"/>
            </a:ln>
          </c:spPr>
        </c:majorGridlines>
        <c:title>
          <c:tx>
            <c:rich>
              <a:bodyPr/>
              <a:lstStyle/>
              <a:p>
                <a:pPr>
                  <a:defRPr/>
                </a:pPr>
                <a:r>
                  <a:rPr lang="fi-FI" b="1"/>
                  <a:t>Yhteenlaskettu elinkaarikustannus</a:t>
                </a:r>
              </a:p>
            </c:rich>
          </c:tx>
          <c:overlay val="0"/>
          <c:spPr>
            <a:noFill/>
            <a:ln w="25400">
              <a:noFill/>
            </a:ln>
          </c:spPr>
        </c:title>
        <c:numFmt formatCode="#,##0" sourceLinked="1"/>
        <c:majorTickMark val="none"/>
        <c:minorTickMark val="none"/>
        <c:tickLblPos val="nextTo"/>
        <c:spPr>
          <a:ln w="3175">
            <a:solidFill>
              <a:srgbClr val="AAA095"/>
            </a:solidFill>
            <a:prstDash val="solid"/>
          </a:ln>
        </c:spPr>
        <c:txPr>
          <a:bodyPr rot="0" vert="horz"/>
          <a:lstStyle/>
          <a:p>
            <a:pPr>
              <a:defRPr sz="900" b="0" i="0" u="none" strike="noStrike" baseline="0">
                <a:solidFill>
                  <a:srgbClr val="000000"/>
                </a:solidFill>
                <a:latin typeface="Arial"/>
                <a:ea typeface="Arial"/>
                <a:cs typeface="Arial"/>
              </a:defRPr>
            </a:pPr>
            <a:endParaRPr lang="fi-FI"/>
          </a:p>
        </c:txPr>
        <c:crossAx val="118878976"/>
        <c:crosses val="autoZero"/>
        <c:crossBetween val="midCat"/>
      </c:valAx>
      <c:spPr>
        <a:solidFill>
          <a:srgbClr val="FFFFFF"/>
        </a:solidFill>
        <a:ln w="3175">
          <a:solidFill>
            <a:srgbClr val="AAA095"/>
          </a:solidFill>
          <a:prstDash val="solid"/>
        </a:ln>
      </c:spPr>
    </c:plotArea>
    <c:legend>
      <c:legendPos val="b"/>
      <c:legendEntry>
        <c:idx val="3"/>
        <c:txPr>
          <a:bodyPr/>
          <a:lstStyle/>
          <a:p>
            <a:pPr>
              <a:defRPr sz="900" b="1" i="0" u="none" strike="noStrike" baseline="0">
                <a:solidFill>
                  <a:srgbClr val="000000"/>
                </a:solidFill>
                <a:latin typeface="Arial"/>
                <a:ea typeface="Arial"/>
                <a:cs typeface="Arial"/>
              </a:defRPr>
            </a:pPr>
            <a:endParaRPr lang="fi-FI"/>
          </a:p>
        </c:txPr>
      </c:legendEntry>
      <c:layout>
        <c:manualLayout>
          <c:xMode val="edge"/>
          <c:yMode val="edge"/>
          <c:x val="2.1276595744680851E-2"/>
          <c:y val="0.8274526272451237"/>
          <c:w val="0.95319148936170217"/>
          <c:h val="0.16470629406618287"/>
        </c:manualLayout>
      </c:layout>
      <c:overlay val="0"/>
      <c:txPr>
        <a:bodyPr/>
        <a:lstStyle/>
        <a:p>
          <a:pPr>
            <a:defRPr sz="900" b="1" i="0" u="none" strike="noStrike" baseline="0">
              <a:solidFill>
                <a:srgbClr val="000000"/>
              </a:solidFill>
              <a:latin typeface="Arial"/>
              <a:ea typeface="Arial"/>
              <a:cs typeface="Arial"/>
            </a:defRPr>
          </a:pPr>
          <a:endParaRPr lang="fi-FI"/>
        </a:p>
      </c:txPr>
    </c:legend>
    <c:plotVisOnly val="0"/>
    <c:dispBlanksAs val="gap"/>
    <c:showDLblsOverMax val="0"/>
  </c:chart>
  <c:spPr>
    <a:solidFill>
      <a:srgbClr val="FFFFFF"/>
    </a:solidFill>
    <a:ln w="12700">
      <a:solidFill>
        <a:srgbClr val="67A2C0"/>
      </a:solidFill>
      <a:prstDash val="solid"/>
    </a:ln>
  </c:spPr>
  <c:txPr>
    <a:bodyPr/>
    <a:lstStyle/>
    <a:p>
      <a:pPr>
        <a:defRPr sz="900" b="0" i="0" u="none" strike="noStrike" baseline="0">
          <a:solidFill>
            <a:srgbClr val="000000"/>
          </a:solidFill>
          <a:latin typeface="Arial"/>
          <a:ea typeface="Arial"/>
          <a:cs typeface="Arial"/>
        </a:defRPr>
      </a:pPr>
      <a:endParaRPr lang="fi-FI"/>
    </a:p>
  </c:txPr>
  <c:printSettings>
    <c:headerFooter/>
    <c:pageMargins b="0.75" l="0.7" r="0.7" t="0.75" header="0.3" footer="0.3"/>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89621254688443"/>
          <c:y val="0.10958914581276928"/>
          <c:w val="0.77282538155474878"/>
          <c:h val="0.59295555680837664"/>
        </c:manualLayout>
      </c:layout>
      <c:barChart>
        <c:barDir val="col"/>
        <c:grouping val="clustered"/>
        <c:varyColors val="0"/>
        <c:ser>
          <c:idx val="0"/>
          <c:order val="0"/>
          <c:tx>
            <c:v>LCC, jos käyttökustannukset nousevat 20 %</c:v>
          </c:tx>
          <c:spPr>
            <a:solidFill>
              <a:srgbClr val="67A2C0"/>
            </a:solidFill>
            <a:ln w="25400">
              <a:noFill/>
            </a:ln>
          </c:spPr>
          <c:invertIfNegative val="0"/>
          <c:cat>
            <c:strRef>
              <c:f>'Herkkyysanal. lask.kaavoja'!$E$14:$I$14</c:f>
              <c:strCache>
                <c:ptCount val="5"/>
                <c:pt idx="0">
                  <c:v>Tarjous 1</c:v>
                </c:pt>
                <c:pt idx="1">
                  <c:v>Tarjous 2</c:v>
                </c:pt>
                <c:pt idx="2">
                  <c:v>Tarjous 3</c:v>
                </c:pt>
                <c:pt idx="3">
                  <c:v>Tarjous 4</c:v>
                </c:pt>
                <c:pt idx="4">
                  <c:v>Tarjous 5</c:v>
                </c:pt>
              </c:strCache>
            </c:strRef>
          </c:cat>
          <c:val>
            <c:numRef>
              <c:f>'Herkkyysanal. lask.kaavoja'!$E$15:$I$15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1B00-4819-93CC-4AC35B4315DA}"/>
            </c:ext>
          </c:extLst>
        </c:ser>
        <c:ser>
          <c:idx val="1"/>
          <c:order val="1"/>
          <c:tx>
            <c:v>LCC ilman kustannusten nousua</c:v>
          </c:tx>
          <c:spPr>
            <a:solidFill>
              <a:srgbClr val="AAA095"/>
            </a:solidFill>
            <a:ln w="25400">
              <a:noFill/>
            </a:ln>
          </c:spPr>
          <c:invertIfNegative val="0"/>
          <c:val>
            <c:numRef>
              <c:f>'Herkkyysanal. lask.kaavoja'!$E$16:$I$16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1B00-4819-93CC-4AC35B4315DA}"/>
            </c:ext>
          </c:extLst>
        </c:ser>
        <c:dLbls>
          <c:showLegendKey val="0"/>
          <c:showVal val="0"/>
          <c:showCatName val="0"/>
          <c:showSerName val="0"/>
          <c:showPercent val="0"/>
          <c:showBubbleSize val="0"/>
        </c:dLbls>
        <c:gapWidth val="150"/>
        <c:axId val="118908032"/>
        <c:axId val="118909568"/>
      </c:barChart>
      <c:catAx>
        <c:axId val="118908032"/>
        <c:scaling>
          <c:orientation val="minMax"/>
        </c:scaling>
        <c:delete val="0"/>
        <c:axPos val="b"/>
        <c:numFmt formatCode="General" sourceLinked="1"/>
        <c:majorTickMark val="out"/>
        <c:minorTickMark val="none"/>
        <c:tickLblPos val="nextTo"/>
        <c:spPr>
          <a:ln w="3175">
            <a:solidFill>
              <a:srgbClr val="AAA095"/>
            </a:solidFill>
            <a:prstDash val="solid"/>
          </a:ln>
        </c:spPr>
        <c:txPr>
          <a:bodyPr rot="0" vert="horz"/>
          <a:lstStyle/>
          <a:p>
            <a:pPr>
              <a:defRPr sz="900" b="0" i="0" u="none" strike="noStrike" baseline="0">
                <a:solidFill>
                  <a:srgbClr val="000000"/>
                </a:solidFill>
                <a:latin typeface="Arial"/>
                <a:ea typeface="Arial"/>
                <a:cs typeface="Arial"/>
              </a:defRPr>
            </a:pPr>
            <a:endParaRPr lang="fi-FI"/>
          </a:p>
        </c:txPr>
        <c:crossAx val="118909568"/>
        <c:crosses val="autoZero"/>
        <c:auto val="1"/>
        <c:lblAlgn val="ctr"/>
        <c:lblOffset val="100"/>
        <c:tickLblSkip val="1"/>
        <c:tickMarkSkip val="1"/>
        <c:noMultiLvlLbl val="0"/>
      </c:catAx>
      <c:valAx>
        <c:axId val="118909568"/>
        <c:scaling>
          <c:orientation val="minMax"/>
        </c:scaling>
        <c:delete val="0"/>
        <c:axPos val="l"/>
        <c:majorGridlines>
          <c:spPr>
            <a:ln w="3175">
              <a:solidFill>
                <a:srgbClr val="AAA095"/>
              </a:solidFill>
              <a:prstDash val="solid"/>
            </a:ln>
          </c:spPr>
        </c:majorGridlines>
        <c:numFmt formatCode="#,##0" sourceLinked="1"/>
        <c:majorTickMark val="out"/>
        <c:minorTickMark val="none"/>
        <c:tickLblPos val="nextTo"/>
        <c:spPr>
          <a:ln w="3175">
            <a:solidFill>
              <a:srgbClr val="AAA095"/>
            </a:solidFill>
            <a:prstDash val="solid"/>
          </a:ln>
        </c:spPr>
        <c:txPr>
          <a:bodyPr rot="0" vert="horz"/>
          <a:lstStyle/>
          <a:p>
            <a:pPr>
              <a:defRPr sz="900" b="0" i="0" u="none" strike="noStrike" baseline="0">
                <a:solidFill>
                  <a:srgbClr val="000000"/>
                </a:solidFill>
                <a:latin typeface="Arial"/>
                <a:ea typeface="Arial"/>
                <a:cs typeface="Arial"/>
              </a:defRPr>
            </a:pPr>
            <a:endParaRPr lang="fi-FI"/>
          </a:p>
        </c:txPr>
        <c:crossAx val="118908032"/>
        <c:crosses val="autoZero"/>
        <c:crossBetween val="between"/>
      </c:valAx>
      <c:spPr>
        <a:solidFill>
          <a:srgbClr val="FFFFFF"/>
        </a:solidFill>
        <a:ln w="3175">
          <a:solidFill>
            <a:srgbClr val="AAA095"/>
          </a:solidFill>
          <a:prstDash val="solid"/>
        </a:ln>
      </c:spPr>
    </c:plotArea>
    <c:legend>
      <c:legendPos val="b"/>
      <c:layout>
        <c:manualLayout>
          <c:xMode val="edge"/>
          <c:yMode val="edge"/>
          <c:x val="3.3970276008492568E-2"/>
          <c:y val="0.82778947152153926"/>
          <c:w val="0.9511697343564538"/>
          <c:h val="0.16438376709760594"/>
        </c:manualLayout>
      </c:layout>
      <c:overlay val="0"/>
      <c:txPr>
        <a:bodyPr/>
        <a:lstStyle/>
        <a:p>
          <a:pPr>
            <a:defRPr sz="900" b="1" i="0" u="none" strike="noStrike" baseline="0">
              <a:solidFill>
                <a:srgbClr val="000000"/>
              </a:solidFill>
              <a:latin typeface="Arial"/>
              <a:ea typeface="Arial"/>
              <a:cs typeface="Arial"/>
            </a:defRPr>
          </a:pPr>
          <a:endParaRPr lang="fi-FI"/>
        </a:p>
      </c:txPr>
    </c:legend>
    <c:plotVisOnly val="0"/>
    <c:dispBlanksAs val="gap"/>
    <c:showDLblsOverMax val="0"/>
  </c:chart>
  <c:spPr>
    <a:solidFill>
      <a:srgbClr val="FFFFFF"/>
    </a:solidFill>
    <a:ln w="12700">
      <a:solidFill>
        <a:srgbClr val="67A2C0"/>
      </a:solidFill>
      <a:prstDash val="solid"/>
    </a:ln>
  </c:spPr>
  <c:txPr>
    <a:bodyPr/>
    <a:lstStyle/>
    <a:p>
      <a:pPr>
        <a:defRPr sz="900" b="0" i="0" u="none" strike="noStrike" baseline="0">
          <a:solidFill>
            <a:srgbClr val="000000"/>
          </a:solidFill>
          <a:latin typeface="Arial"/>
          <a:ea typeface="Arial"/>
          <a:cs typeface="Arial"/>
        </a:defRPr>
      </a:pPr>
      <a:endParaRPr lang="fi-FI"/>
    </a:p>
  </c:txPr>
  <c:printSettings>
    <c:headerFooter/>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3.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3.png"/><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3286125</xdr:colOff>
      <xdr:row>16</xdr:row>
      <xdr:rowOff>24765</xdr:rowOff>
    </xdr:from>
    <xdr:to>
      <xdr:col>2</xdr:col>
      <xdr:colOff>4143375</xdr:colOff>
      <xdr:row>23</xdr:row>
      <xdr:rowOff>1905</xdr:rowOff>
    </xdr:to>
    <xdr:pic>
      <xdr:nvPicPr>
        <xdr:cNvPr id="2161683" name="Picture 2" descr="msrNY">
          <a:extLst>
            <a:ext uri="{FF2B5EF4-FFF2-40B4-BE49-F238E27FC236}">
              <a16:creationId xmlns:a16="http://schemas.microsoft.com/office/drawing/2014/main" id="{00000000-0008-0000-0000-000013FC2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0025" y="4261485"/>
          <a:ext cx="857250" cy="101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30481</xdr:colOff>
      <xdr:row>17</xdr:row>
      <xdr:rowOff>0</xdr:rowOff>
    </xdr:from>
    <xdr:to>
      <xdr:col>2</xdr:col>
      <xdr:colOff>1178561</xdr:colOff>
      <xdr:row>18</xdr:row>
      <xdr:rowOff>68580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4381" y="4381500"/>
          <a:ext cx="1148080" cy="213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60960</xdr:colOff>
      <xdr:row>2</xdr:row>
      <xdr:rowOff>60960</xdr:rowOff>
    </xdr:from>
    <xdr:to>
      <xdr:col>1</xdr:col>
      <xdr:colOff>489585</xdr:colOff>
      <xdr:row>3</xdr:row>
      <xdr:rowOff>213360</xdr:rowOff>
    </xdr:to>
    <xdr:pic>
      <xdr:nvPicPr>
        <xdr:cNvPr id="1095" name="Picture 55" descr="litenmsr rapport vit">
          <a:extLst>
            <a:ext uri="{FF2B5EF4-FFF2-40B4-BE49-F238E27FC236}">
              <a16:creationId xmlns:a16="http://schemas.microsoft.com/office/drawing/2014/main" id="{00000000-0008-0000-0100-000047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 y="499110"/>
          <a:ext cx="4286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23</xdr:row>
      <xdr:rowOff>19050</xdr:rowOff>
    </xdr:from>
    <xdr:to>
      <xdr:col>8</xdr:col>
      <xdr:colOff>447675</xdr:colOff>
      <xdr:row>40</xdr:row>
      <xdr:rowOff>142875</xdr:rowOff>
    </xdr:to>
    <xdr:graphicFrame macro="">
      <xdr:nvGraphicFramePr>
        <xdr:cNvPr id="2172990" name="Chart 9">
          <a:extLst>
            <a:ext uri="{FF2B5EF4-FFF2-40B4-BE49-F238E27FC236}">
              <a16:creationId xmlns:a16="http://schemas.microsoft.com/office/drawing/2014/main" id="{00000000-0008-0000-0200-00003E282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1</xdr:row>
      <xdr:rowOff>47625</xdr:rowOff>
    </xdr:from>
    <xdr:to>
      <xdr:col>2</xdr:col>
      <xdr:colOff>371475</xdr:colOff>
      <xdr:row>3</xdr:row>
      <xdr:rowOff>123825</xdr:rowOff>
    </xdr:to>
    <xdr:pic>
      <xdr:nvPicPr>
        <xdr:cNvPr id="2172991" name="Picture 8" descr="litenmsr rapport vit">
          <a:extLst>
            <a:ext uri="{FF2B5EF4-FFF2-40B4-BE49-F238E27FC236}">
              <a16:creationId xmlns:a16="http://schemas.microsoft.com/office/drawing/2014/main" id="{00000000-0008-0000-0200-00003F282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409575"/>
          <a:ext cx="4286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xdr:colOff>
      <xdr:row>5</xdr:row>
      <xdr:rowOff>38100</xdr:rowOff>
    </xdr:from>
    <xdr:to>
      <xdr:col>4</xdr:col>
      <xdr:colOff>504825</xdr:colOff>
      <xdr:row>20</xdr:row>
      <xdr:rowOff>123825</xdr:rowOff>
    </xdr:to>
    <xdr:graphicFrame macro="">
      <xdr:nvGraphicFramePr>
        <xdr:cNvPr id="2172992" name="Chart 9">
          <a:extLst>
            <a:ext uri="{FF2B5EF4-FFF2-40B4-BE49-F238E27FC236}">
              <a16:creationId xmlns:a16="http://schemas.microsoft.com/office/drawing/2014/main" id="{00000000-0008-0000-0200-000040282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600075</xdr:colOff>
      <xdr:row>5</xdr:row>
      <xdr:rowOff>28575</xdr:rowOff>
    </xdr:from>
    <xdr:to>
      <xdr:col>7</xdr:col>
      <xdr:colOff>466725</xdr:colOff>
      <xdr:row>20</xdr:row>
      <xdr:rowOff>123825</xdr:rowOff>
    </xdr:to>
    <xdr:graphicFrame macro="">
      <xdr:nvGraphicFramePr>
        <xdr:cNvPr id="2172993" name="Chart 15">
          <a:extLst>
            <a:ext uri="{FF2B5EF4-FFF2-40B4-BE49-F238E27FC236}">
              <a16:creationId xmlns:a16="http://schemas.microsoft.com/office/drawing/2014/main" id="{00000000-0008-0000-0200-000041282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561975</xdr:colOff>
      <xdr:row>5</xdr:row>
      <xdr:rowOff>28575</xdr:rowOff>
    </xdr:from>
    <xdr:to>
      <xdr:col>10</xdr:col>
      <xdr:colOff>428625</xdr:colOff>
      <xdr:row>20</xdr:row>
      <xdr:rowOff>123825</xdr:rowOff>
    </xdr:to>
    <xdr:graphicFrame macro="">
      <xdr:nvGraphicFramePr>
        <xdr:cNvPr id="2172994" name="Chart 16">
          <a:extLst>
            <a:ext uri="{FF2B5EF4-FFF2-40B4-BE49-F238E27FC236}">
              <a16:creationId xmlns:a16="http://schemas.microsoft.com/office/drawing/2014/main" id="{00000000-0008-0000-0200-000042282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523875</xdr:colOff>
      <xdr:row>5</xdr:row>
      <xdr:rowOff>28575</xdr:rowOff>
    </xdr:from>
    <xdr:to>
      <xdr:col>13</xdr:col>
      <xdr:colOff>390525</xdr:colOff>
      <xdr:row>20</xdr:row>
      <xdr:rowOff>123825</xdr:rowOff>
    </xdr:to>
    <xdr:graphicFrame macro="">
      <xdr:nvGraphicFramePr>
        <xdr:cNvPr id="2172995" name="Chart 17">
          <a:extLst>
            <a:ext uri="{FF2B5EF4-FFF2-40B4-BE49-F238E27FC236}">
              <a16:creationId xmlns:a16="http://schemas.microsoft.com/office/drawing/2014/main" id="{00000000-0008-0000-0200-000043282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485775</xdr:colOff>
      <xdr:row>5</xdr:row>
      <xdr:rowOff>28575</xdr:rowOff>
    </xdr:from>
    <xdr:to>
      <xdr:col>16</xdr:col>
      <xdr:colOff>352425</xdr:colOff>
      <xdr:row>20</xdr:row>
      <xdr:rowOff>123825</xdr:rowOff>
    </xdr:to>
    <xdr:graphicFrame macro="">
      <xdr:nvGraphicFramePr>
        <xdr:cNvPr id="2172996" name="Chart 18">
          <a:extLst>
            <a:ext uri="{FF2B5EF4-FFF2-40B4-BE49-F238E27FC236}">
              <a16:creationId xmlns:a16="http://schemas.microsoft.com/office/drawing/2014/main" id="{00000000-0008-0000-0200-000044282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552450</xdr:colOff>
      <xdr:row>23</xdr:row>
      <xdr:rowOff>19050</xdr:rowOff>
    </xdr:from>
    <xdr:to>
      <xdr:col>17</xdr:col>
      <xdr:colOff>400050</xdr:colOff>
      <xdr:row>41</xdr:row>
      <xdr:rowOff>0</xdr:rowOff>
    </xdr:to>
    <xdr:graphicFrame macro="">
      <xdr:nvGraphicFramePr>
        <xdr:cNvPr id="2172997" name="Chart 21">
          <a:extLst>
            <a:ext uri="{FF2B5EF4-FFF2-40B4-BE49-F238E27FC236}">
              <a16:creationId xmlns:a16="http://schemas.microsoft.com/office/drawing/2014/main" id="{00000000-0008-0000-0200-000045282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xdr:row>
      <xdr:rowOff>47625</xdr:rowOff>
    </xdr:from>
    <xdr:to>
      <xdr:col>1</xdr:col>
      <xdr:colOff>485775</xdr:colOff>
      <xdr:row>3</xdr:row>
      <xdr:rowOff>123825</xdr:rowOff>
    </xdr:to>
    <xdr:pic>
      <xdr:nvPicPr>
        <xdr:cNvPr id="85007" name="Picture 6" descr="litenmsr rapport vit">
          <a:extLst>
            <a:ext uri="{FF2B5EF4-FFF2-40B4-BE49-F238E27FC236}">
              <a16:creationId xmlns:a16="http://schemas.microsoft.com/office/drawing/2014/main" id="{00000000-0008-0000-0300-00000F4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409575"/>
          <a:ext cx="4286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1</xdr:row>
      <xdr:rowOff>38100</xdr:rowOff>
    </xdr:from>
    <xdr:to>
      <xdr:col>1</xdr:col>
      <xdr:colOff>485775</xdr:colOff>
      <xdr:row>3</xdr:row>
      <xdr:rowOff>114300</xdr:rowOff>
    </xdr:to>
    <xdr:pic>
      <xdr:nvPicPr>
        <xdr:cNvPr id="384037" name="Picture 31" descr="litenmsr rapport vit">
          <a:extLst>
            <a:ext uri="{FF2B5EF4-FFF2-40B4-BE49-F238E27FC236}">
              <a16:creationId xmlns:a16="http://schemas.microsoft.com/office/drawing/2014/main" id="{00000000-0008-0000-0400-000025DC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400050"/>
          <a:ext cx="4286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85725</xdr:colOff>
      <xdr:row>5</xdr:row>
      <xdr:rowOff>76200</xdr:rowOff>
    </xdr:from>
    <xdr:to>
      <xdr:col>6</xdr:col>
      <xdr:colOff>76200</xdr:colOff>
      <xdr:row>37</xdr:row>
      <xdr:rowOff>57150</xdr:rowOff>
    </xdr:to>
    <xdr:graphicFrame macro="">
      <xdr:nvGraphicFramePr>
        <xdr:cNvPr id="435707" name="Diagram 4">
          <a:extLst>
            <a:ext uri="{FF2B5EF4-FFF2-40B4-BE49-F238E27FC236}">
              <a16:creationId xmlns:a16="http://schemas.microsoft.com/office/drawing/2014/main" id="{00000000-0008-0000-0500-0000FBA5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1</xdr:row>
      <xdr:rowOff>57150</xdr:rowOff>
    </xdr:from>
    <xdr:to>
      <xdr:col>1</xdr:col>
      <xdr:colOff>476250</xdr:colOff>
      <xdr:row>3</xdr:row>
      <xdr:rowOff>133350</xdr:rowOff>
    </xdr:to>
    <xdr:pic>
      <xdr:nvPicPr>
        <xdr:cNvPr id="435708" name="Picture 490" descr="litenmsr rapport vit">
          <a:extLst>
            <a:ext uri="{FF2B5EF4-FFF2-40B4-BE49-F238E27FC236}">
              <a16:creationId xmlns:a16="http://schemas.microsoft.com/office/drawing/2014/main" id="{00000000-0008-0000-0500-0000FCA506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419100"/>
          <a:ext cx="4286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152400</xdr:colOff>
      <xdr:row>5</xdr:row>
      <xdr:rowOff>76200</xdr:rowOff>
    </xdr:from>
    <xdr:to>
      <xdr:col>11</xdr:col>
      <xdr:colOff>685800</xdr:colOff>
      <xdr:row>37</xdr:row>
      <xdr:rowOff>66675</xdr:rowOff>
    </xdr:to>
    <xdr:graphicFrame macro="">
      <xdr:nvGraphicFramePr>
        <xdr:cNvPr id="435709" name="Chart 491">
          <a:extLst>
            <a:ext uri="{FF2B5EF4-FFF2-40B4-BE49-F238E27FC236}">
              <a16:creationId xmlns:a16="http://schemas.microsoft.com/office/drawing/2014/main" id="{00000000-0008-0000-0500-0000FDA5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0.92283</cdr:x>
      <cdr:y>0.7103</cdr:y>
    </cdr:from>
    <cdr:to>
      <cdr:x>0.98816</cdr:x>
      <cdr:y>0.7755</cdr:y>
    </cdr:to>
    <cdr:sp macro="" textlink="">
      <cdr:nvSpPr>
        <cdr:cNvPr id="2159617" name="textruta 1"/>
        <cdr:cNvSpPr txBox="1">
          <a:spLocks xmlns:a="http://schemas.openxmlformats.org/drawingml/2006/main" noChangeArrowheads="1"/>
        </cdr:cNvSpPr>
      </cdr:nvSpPr>
      <cdr:spPr bwMode="auto">
        <a:xfrm xmlns:a="http://schemas.openxmlformats.org/drawingml/2006/main">
          <a:off x="4143235" y="3460412"/>
          <a:ext cx="293101" cy="3173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91440" tIns="45720" rIns="91440" bIns="45720" anchor="t" upright="1"/>
        <a:lstStyle xmlns:a="http://schemas.openxmlformats.org/drawingml/2006/main"/>
        <a:p xmlns:a="http://schemas.openxmlformats.org/drawingml/2006/main">
          <a:pPr algn="l" rtl="0"/>
          <a:r>
            <a:rPr lang="fi-FI" sz="900">
              <a:solidFill>
                <a:srgbClr val="000000"/>
              </a:solidFill>
              <a:latin typeface="Arial"/>
              <a:cs typeface="Arial"/>
            </a:rPr>
            <a:t>%</a:t>
          </a:r>
          <a:endParaRPr lang="fi-FI"/>
        </a:p>
      </cdr:txBody>
    </cdr:sp>
  </cdr:relSizeAnchor>
  <cdr:relSizeAnchor xmlns:cdr="http://schemas.openxmlformats.org/drawingml/2006/chartDrawing">
    <cdr:from>
      <cdr:x>0.1</cdr:x>
      <cdr:y>0</cdr:y>
    </cdr:from>
    <cdr:to>
      <cdr:x>0.88936</cdr:x>
      <cdr:y>0.10784</cdr:y>
    </cdr:to>
    <cdr:sp macro="" textlink="">
      <cdr:nvSpPr>
        <cdr:cNvPr id="6" name="textruta 5"/>
        <cdr:cNvSpPr txBox="1"/>
      </cdr:nvSpPr>
      <cdr:spPr>
        <a:xfrm xmlns:a="http://schemas.openxmlformats.org/drawingml/2006/main">
          <a:off x="447675" y="0"/>
          <a:ext cx="3533775" cy="5238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fi-FI" sz="1200" b="1">
              <a:solidFill>
                <a:srgbClr val="000000"/>
              </a:solidFill>
              <a:latin typeface="Arial"/>
              <a:cs typeface="Arial"/>
            </a:rPr>
            <a:t>Yhteenlaskettu LCC, ellei laskentakorkoa käytetä (0 %) verrattuna laskelmassa valittuun korkoon</a:t>
          </a:r>
          <a:endParaRPr lang="fi-FI"/>
        </a:p>
      </cdr:txBody>
    </cdr:sp>
  </cdr:relSizeAnchor>
</c:userShapes>
</file>

<file path=xl/drawings/drawing8.xml><?xml version="1.0" encoding="utf-8"?>
<c:userShapes xmlns:c="http://schemas.openxmlformats.org/drawingml/2006/chart">
  <cdr:relSizeAnchor xmlns:cdr="http://schemas.openxmlformats.org/drawingml/2006/chartDrawing">
    <cdr:from>
      <cdr:x>0.09979</cdr:x>
      <cdr:y>0.01761</cdr:y>
    </cdr:from>
    <cdr:to>
      <cdr:x>0.9172</cdr:x>
      <cdr:y>0.08611</cdr:y>
    </cdr:to>
    <cdr:sp macro="" textlink="">
      <cdr:nvSpPr>
        <cdr:cNvPr id="5" name="textruta 4"/>
        <cdr:cNvSpPr txBox="1"/>
      </cdr:nvSpPr>
      <cdr:spPr>
        <a:xfrm xmlns:a="http://schemas.openxmlformats.org/drawingml/2006/main">
          <a:off x="447675" y="85725"/>
          <a:ext cx="3667125"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fi-FI" sz="1200" b="1">
              <a:solidFill>
                <a:srgbClr val="000000"/>
              </a:solidFill>
              <a:latin typeface="Arial"/>
              <a:cs typeface="Arial"/>
            </a:rPr>
            <a:t>LCC, jos käyttökustannukset nousevat</a:t>
          </a:r>
          <a:endParaRPr lang="fi-FI"/>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47625</xdr:colOff>
      <xdr:row>1</xdr:row>
      <xdr:rowOff>47625</xdr:rowOff>
    </xdr:from>
    <xdr:to>
      <xdr:col>1</xdr:col>
      <xdr:colOff>476250</xdr:colOff>
      <xdr:row>3</xdr:row>
      <xdr:rowOff>123825</xdr:rowOff>
    </xdr:to>
    <xdr:pic>
      <xdr:nvPicPr>
        <xdr:cNvPr id="2170893" name="Picture 1" descr="litenmsr rapport vit">
          <a:extLst>
            <a:ext uri="{FF2B5EF4-FFF2-40B4-BE49-F238E27FC236}">
              <a16:creationId xmlns:a16="http://schemas.microsoft.com/office/drawing/2014/main" id="{00000000-0008-0000-0600-00000D202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409575"/>
          <a:ext cx="4286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11</xdr:row>
      <xdr:rowOff>38100</xdr:rowOff>
    </xdr:from>
    <xdr:to>
      <xdr:col>1</xdr:col>
      <xdr:colOff>466725</xdr:colOff>
      <xdr:row>13</xdr:row>
      <xdr:rowOff>114300</xdr:rowOff>
    </xdr:to>
    <xdr:pic>
      <xdr:nvPicPr>
        <xdr:cNvPr id="2170894" name="Picture 2" descr="litenmsr rapport vit">
          <a:extLst>
            <a:ext uri="{FF2B5EF4-FFF2-40B4-BE49-F238E27FC236}">
              <a16:creationId xmlns:a16="http://schemas.microsoft.com/office/drawing/2014/main" id="{00000000-0008-0000-0600-00000E202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962150"/>
          <a:ext cx="4286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sr.se/lcc" TargetMode="External"/><Relationship Id="rId2" Type="http://schemas.openxmlformats.org/officeDocument/2006/relationships/hyperlink" Target="http://www.motivanhankintapalvelu.fi/" TargetMode="External"/><Relationship Id="rId1" Type="http://schemas.openxmlformats.org/officeDocument/2006/relationships/hyperlink" Target="mailto:hankintapalvelu@motiva.fi"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vmlDrawing" Target="../drawings/vmlDrawing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7"/>
  <dimension ref="B1:C30"/>
  <sheetViews>
    <sheetView tabSelected="1" workbookViewId="0">
      <selection activeCell="E1" sqref="E1"/>
    </sheetView>
  </sheetViews>
  <sheetFormatPr defaultColWidth="9.140625" defaultRowHeight="12" x14ac:dyDescent="0.2"/>
  <cols>
    <col min="1" max="1" width="2.7109375" style="45" customWidth="1"/>
    <col min="2" max="2" width="9.140625" style="45"/>
    <col min="3" max="3" width="76.28515625" style="45" customWidth="1"/>
    <col min="4" max="16384" width="9.140625" style="45"/>
  </cols>
  <sheetData>
    <row r="1" spans="2:3" ht="29.1" customHeight="1" thickBot="1" x14ac:dyDescent="0.25"/>
    <row r="2" spans="2:3" ht="6" customHeight="1" x14ac:dyDescent="0.2">
      <c r="B2" s="77"/>
      <c r="C2" s="1"/>
    </row>
    <row r="3" spans="2:3" ht="18" x14ac:dyDescent="0.25">
      <c r="B3" s="78"/>
      <c r="C3" s="254" t="s">
        <v>152</v>
      </c>
    </row>
    <row r="4" spans="2:3" ht="14.1" customHeight="1" thickBot="1" x14ac:dyDescent="0.25">
      <c r="B4" s="79"/>
      <c r="C4" s="107" t="s">
        <v>0</v>
      </c>
    </row>
    <row r="5" spans="2:3" s="96" customFormat="1" ht="12" customHeight="1" x14ac:dyDescent="0.2">
      <c r="B5" s="99"/>
      <c r="C5" s="258"/>
    </row>
    <row r="6" spans="2:3" ht="12" customHeight="1" x14ac:dyDescent="0.2">
      <c r="B6" s="53"/>
      <c r="C6" s="80" t="s">
        <v>1</v>
      </c>
    </row>
    <row r="7" spans="2:3" ht="60" x14ac:dyDescent="0.2">
      <c r="B7" s="53"/>
      <c r="C7" s="75" t="s">
        <v>156</v>
      </c>
    </row>
    <row r="8" spans="2:3" x14ac:dyDescent="0.2">
      <c r="B8" s="53"/>
      <c r="C8" s="75"/>
    </row>
    <row r="9" spans="2:3" x14ac:dyDescent="0.2">
      <c r="B9" s="53"/>
      <c r="C9" s="98" t="s">
        <v>2</v>
      </c>
    </row>
    <row r="10" spans="2:3" ht="72" x14ac:dyDescent="0.2">
      <c r="B10" s="53"/>
      <c r="C10" s="259" t="s">
        <v>161</v>
      </c>
    </row>
    <row r="11" spans="2:3" ht="33" customHeight="1" x14ac:dyDescent="0.2">
      <c r="B11" s="53"/>
      <c r="C11" s="188" t="s">
        <v>3</v>
      </c>
    </row>
    <row r="12" spans="2:3" ht="22.15" customHeight="1" x14ac:dyDescent="0.2">
      <c r="B12" s="53"/>
      <c r="C12" s="257" t="s">
        <v>160</v>
      </c>
    </row>
    <row r="13" spans="2:3" x14ac:dyDescent="0.2">
      <c r="B13" s="53"/>
      <c r="C13" s="263" t="s">
        <v>159</v>
      </c>
    </row>
    <row r="14" spans="2:3" x14ac:dyDescent="0.2">
      <c r="B14" s="53"/>
      <c r="C14" s="260"/>
    </row>
    <row r="15" spans="2:3" x14ac:dyDescent="0.2">
      <c r="B15" s="53"/>
      <c r="C15" s="76" t="s">
        <v>4</v>
      </c>
    </row>
    <row r="16" spans="2:3" ht="24" x14ac:dyDescent="0.2">
      <c r="B16" s="53"/>
      <c r="C16" s="261" t="s">
        <v>162</v>
      </c>
    </row>
    <row r="17" spans="2:3" x14ac:dyDescent="0.2">
      <c r="B17" s="53"/>
      <c r="C17" s="54"/>
    </row>
    <row r="18" spans="2:3" x14ac:dyDescent="0.2">
      <c r="B18" s="53"/>
      <c r="C18" s="75"/>
    </row>
    <row r="19" spans="2:3" x14ac:dyDescent="0.2">
      <c r="B19" s="53"/>
      <c r="C19" s="75"/>
    </row>
    <row r="20" spans="2:3" x14ac:dyDescent="0.2">
      <c r="B20" s="53"/>
      <c r="C20" s="54"/>
    </row>
    <row r="21" spans="2:3" x14ac:dyDescent="0.2">
      <c r="B21" s="53"/>
      <c r="C21" s="80" t="s">
        <v>154</v>
      </c>
    </row>
    <row r="22" spans="2:3" ht="12" customHeight="1" x14ac:dyDescent="0.2">
      <c r="B22" s="53"/>
      <c r="C22" s="255" t="s">
        <v>153</v>
      </c>
    </row>
    <row r="23" spans="2:3" ht="12" customHeight="1" x14ac:dyDescent="0.2">
      <c r="B23" s="53"/>
      <c r="C23" s="256" t="s">
        <v>155</v>
      </c>
    </row>
    <row r="24" spans="2:3" ht="12" customHeight="1" x14ac:dyDescent="0.2">
      <c r="B24" s="53"/>
      <c r="C24" s="256"/>
    </row>
    <row r="25" spans="2:3" ht="12" customHeight="1" x14ac:dyDescent="0.2">
      <c r="B25" s="53"/>
      <c r="C25" s="257" t="s">
        <v>157</v>
      </c>
    </row>
    <row r="26" spans="2:3" x14ac:dyDescent="0.2">
      <c r="B26" s="53"/>
      <c r="C26" s="262" t="s">
        <v>158</v>
      </c>
    </row>
    <row r="27" spans="2:3" ht="12.75" thickBot="1" x14ac:dyDescent="0.25">
      <c r="B27" s="50"/>
      <c r="C27" s="57"/>
    </row>
    <row r="30" spans="2:3" x14ac:dyDescent="0.2">
      <c r="B30" s="132" t="s">
        <v>5</v>
      </c>
      <c r="C30" s="85" t="s">
        <v>6</v>
      </c>
    </row>
  </sheetData>
  <phoneticPr fontId="15" type="noConversion"/>
  <hyperlinks>
    <hyperlink ref="C30" location="LCC!A1" display="KLICKA HÄR FÖR ATT VISA LCC-KALKYLEN" xr:uid="{00000000-0004-0000-0000-000000000000}"/>
    <hyperlink ref="C16" r:id="rId1" display="Jos sinulla on kysymyksiä tai näkemyksiä LCC:sta ja tästä työkalusta, ota yhteyttä Motivan hankintapalveluun: hankintapalvelu@motiva.fi tai puh.0424 281 246" xr:uid="{00000000-0004-0000-0000-000001000000}"/>
    <hyperlink ref="C23" r:id="rId2" xr:uid="{00000000-0004-0000-0000-000002000000}"/>
    <hyperlink ref="C26" r:id="rId3" xr:uid="{00000000-0004-0000-0000-000003000000}"/>
  </hyperlinks>
  <printOptions horizontalCentered="1" verticalCentered="1"/>
  <pageMargins left="0.78740157480314965" right="0.78740157480314965" top="0.98425196850393704" bottom="0.98425196850393704" header="0.51181102362204722" footer="0.51181102362204722"/>
  <pageSetup paperSize="9"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pageSetUpPr fitToPage="1"/>
  </sheetPr>
  <dimension ref="A1:AL297"/>
  <sheetViews>
    <sheetView zoomScale="80" zoomScaleNormal="80" workbookViewId="0">
      <selection activeCell="M11" sqref="M11"/>
    </sheetView>
  </sheetViews>
  <sheetFormatPr defaultColWidth="9.140625" defaultRowHeight="12" x14ac:dyDescent="0.2"/>
  <cols>
    <col min="1" max="1" width="2.7109375" style="74" customWidth="1"/>
    <col min="2" max="2" width="9.140625" style="11"/>
    <col min="3" max="3" width="41.85546875" style="11" customWidth="1"/>
    <col min="4" max="4" width="8.7109375" style="11" customWidth="1"/>
    <col min="5" max="9" width="17.140625" style="11" customWidth="1"/>
    <col min="10" max="10" width="9" style="11" customWidth="1"/>
    <col min="11" max="38" width="9.140625" style="74"/>
    <col min="39" max="16384" width="9.140625" style="11"/>
  </cols>
  <sheetData>
    <row r="1" spans="1:38" s="68" customFormat="1" ht="29.1" customHeight="1" thickBot="1" x14ac:dyDescent="0.25">
      <c r="B1" s="64"/>
      <c r="C1" s="65"/>
      <c r="D1" s="66"/>
      <c r="E1" s="67"/>
    </row>
    <row r="2" spans="1:38" s="68" customFormat="1" ht="6" customHeight="1" thickBot="1" x14ac:dyDescent="0.3">
      <c r="B2" s="81"/>
      <c r="C2" s="264"/>
      <c r="D2" s="264"/>
      <c r="E2" s="264"/>
      <c r="F2" s="264"/>
      <c r="G2" s="264"/>
      <c r="H2" s="264"/>
      <c r="I2" s="264"/>
      <c r="J2" s="5"/>
    </row>
    <row r="3" spans="1:38" s="6" customFormat="1" ht="18" customHeight="1" x14ac:dyDescent="0.25">
      <c r="A3" s="69"/>
      <c r="B3" s="81"/>
      <c r="C3" s="268" t="s">
        <v>7</v>
      </c>
      <c r="D3" s="268"/>
      <c r="E3" s="268"/>
      <c r="F3" s="268"/>
      <c r="G3" s="268"/>
      <c r="H3" s="268"/>
      <c r="I3" s="268"/>
      <c r="J3" s="2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row>
    <row r="4" spans="1:38" s="6" customFormat="1" ht="30.75" customHeight="1" thickBot="1" x14ac:dyDescent="0.25">
      <c r="A4" s="69"/>
      <c r="B4" s="82"/>
      <c r="C4" s="270" t="s">
        <v>150</v>
      </c>
      <c r="D4" s="271"/>
      <c r="E4" s="271"/>
      <c r="F4" s="271"/>
      <c r="G4" s="271"/>
      <c r="H4" s="271"/>
      <c r="I4" s="271"/>
      <c r="J4" s="272"/>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row>
    <row r="5" spans="1:38" s="6" customFormat="1" ht="15.75" customHeight="1" thickBot="1" x14ac:dyDescent="0.25">
      <c r="A5" s="69"/>
      <c r="B5" s="19"/>
      <c r="C5" s="20" t="s">
        <v>130</v>
      </c>
      <c r="D5" s="20"/>
      <c r="E5" s="191"/>
      <c r="F5" s="90"/>
      <c r="G5" s="90"/>
      <c r="H5" s="90"/>
      <c r="I5" s="90"/>
      <c r="J5" s="28"/>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row>
    <row r="6" spans="1:38" s="8" customFormat="1" ht="15.75" customHeight="1" thickBot="1" x14ac:dyDescent="0.25">
      <c r="A6" s="70"/>
      <c r="B6" s="19"/>
      <c r="C6" s="21" t="s">
        <v>8</v>
      </c>
      <c r="D6" s="190" t="s">
        <v>9</v>
      </c>
      <c r="E6" s="193"/>
      <c r="F6" s="192">
        <f>E6</f>
        <v>0</v>
      </c>
      <c r="G6" s="91">
        <f>E6</f>
        <v>0</v>
      </c>
      <c r="H6" s="91">
        <f>E6</f>
        <v>0</v>
      </c>
      <c r="I6" s="91">
        <f>E6</f>
        <v>0</v>
      </c>
      <c r="J6" s="93"/>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row>
    <row r="7" spans="1:38" s="8" customFormat="1" ht="15.75" customHeight="1" thickBot="1" x14ac:dyDescent="0.25">
      <c r="A7" s="70"/>
      <c r="B7" s="22"/>
      <c r="C7" s="209" t="s">
        <v>122</v>
      </c>
      <c r="D7" s="190" t="s">
        <v>10</v>
      </c>
      <c r="E7" s="193"/>
      <c r="F7" s="192">
        <f>E7</f>
        <v>0</v>
      </c>
      <c r="G7" s="91">
        <f>E7</f>
        <v>0</v>
      </c>
      <c r="H7" s="91">
        <f>E7</f>
        <v>0</v>
      </c>
      <c r="I7" s="91">
        <f>E7</f>
        <v>0</v>
      </c>
      <c r="J7" s="93"/>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row>
    <row r="8" spans="1:38" s="8" customFormat="1" ht="15.75" customHeight="1" thickBot="1" x14ac:dyDescent="0.25">
      <c r="A8" s="70"/>
      <c r="B8" s="22"/>
      <c r="C8" s="21" t="s">
        <v>11</v>
      </c>
      <c r="D8" s="190" t="s">
        <v>12</v>
      </c>
      <c r="E8" s="195"/>
      <c r="F8" s="192">
        <f>E8</f>
        <v>0</v>
      </c>
      <c r="G8" s="91">
        <f>E8</f>
        <v>0</v>
      </c>
      <c r="H8" s="91">
        <f>E8</f>
        <v>0</v>
      </c>
      <c r="I8" s="91">
        <f>E8</f>
        <v>0</v>
      </c>
      <c r="J8" s="93"/>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row>
    <row r="9" spans="1:38" s="8" customFormat="1" ht="15.75" customHeight="1" thickBot="1" x14ac:dyDescent="0.25">
      <c r="A9" s="70"/>
      <c r="B9" s="86"/>
      <c r="C9" s="87"/>
      <c r="D9" s="88"/>
      <c r="E9" s="194"/>
      <c r="F9" s="92"/>
      <c r="G9" s="92"/>
      <c r="H9" s="92"/>
      <c r="I9" s="92"/>
      <c r="J9" s="89"/>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row>
    <row r="10" spans="1:38" s="6" customFormat="1" ht="20.25" customHeight="1" x14ac:dyDescent="0.2">
      <c r="A10" s="69"/>
      <c r="B10" s="18"/>
      <c r="C10" s="214" t="s">
        <v>123</v>
      </c>
      <c r="D10" s="7"/>
      <c r="E10" s="106" t="s">
        <v>124</v>
      </c>
      <c r="F10" s="106" t="s">
        <v>125</v>
      </c>
      <c r="G10" s="106" t="s">
        <v>126</v>
      </c>
      <c r="H10" s="106" t="s">
        <v>127</v>
      </c>
      <c r="I10" s="106" t="s">
        <v>128</v>
      </c>
      <c r="J10" s="180" t="s">
        <v>129</v>
      </c>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row>
    <row r="11" spans="1:38" s="9" customFormat="1" ht="15.75" customHeight="1" x14ac:dyDescent="0.2">
      <c r="A11" s="71"/>
      <c r="B11" s="22"/>
      <c r="C11" s="20" t="s">
        <v>131</v>
      </c>
      <c r="D11" s="25"/>
      <c r="E11" s="24"/>
      <c r="F11" s="24"/>
      <c r="G11" s="24"/>
      <c r="H11" s="24"/>
      <c r="I11" s="24"/>
      <c r="J11" s="29"/>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row>
    <row r="12" spans="1:38" s="9" customFormat="1" ht="15.75" customHeight="1" x14ac:dyDescent="0.2">
      <c r="A12" s="71"/>
      <c r="B12" s="23"/>
      <c r="C12" s="24" t="s">
        <v>13</v>
      </c>
      <c r="D12" s="211" t="s">
        <v>141</v>
      </c>
      <c r="E12" s="225"/>
      <c r="F12" s="225"/>
      <c r="G12" s="225"/>
      <c r="H12" s="225"/>
      <c r="I12" s="225"/>
      <c r="J12" s="216" t="s">
        <v>139</v>
      </c>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row>
    <row r="13" spans="1:38" s="9" customFormat="1" ht="15.75" customHeight="1" x14ac:dyDescent="0.2">
      <c r="A13" s="71"/>
      <c r="B13" s="23"/>
      <c r="C13" s="209" t="s">
        <v>132</v>
      </c>
      <c r="D13" s="211" t="s">
        <v>140</v>
      </c>
      <c r="E13" s="225"/>
      <c r="F13" s="225"/>
      <c r="G13" s="225"/>
      <c r="H13" s="225"/>
      <c r="I13" s="225"/>
      <c r="J13" s="216" t="s">
        <v>140</v>
      </c>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row>
    <row r="14" spans="1:38" s="10" customFormat="1" ht="15.75" customHeight="1" x14ac:dyDescent="0.2">
      <c r="A14" s="72"/>
      <c r="B14" s="23"/>
      <c r="C14" s="249" t="s">
        <v>133</v>
      </c>
      <c r="D14" s="26"/>
      <c r="E14" s="248" t="str">
        <f>IF('Jaksott. investointikust.'!D30&gt;0,'Jaksott. investointikust.'!D30,"")</f>
        <v/>
      </c>
      <c r="F14" s="248" t="str">
        <f>IF('Jaksott. investointikust.'!E30&gt;0,'Jaksott. investointikust.'!E30,"")</f>
        <v/>
      </c>
      <c r="G14" s="248" t="str">
        <f>IF('Jaksott. investointikust.'!F30&gt;0,'Jaksott. investointikust.'!F30,"")</f>
        <v/>
      </c>
      <c r="H14" s="248" t="str">
        <f>IF('Jaksott. investointikust.'!G30&gt;0,'Jaksott. investointikust.'!G30,"")</f>
        <v/>
      </c>
      <c r="I14" s="248" t="str">
        <f>IF('Jaksott. investointikust.'!H30&gt;0,'Jaksott. investointikust.'!H30,"")</f>
        <v/>
      </c>
      <c r="J14" s="30"/>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row>
    <row r="15" spans="1:38" s="10" customFormat="1" ht="15.75" customHeight="1" x14ac:dyDescent="0.2">
      <c r="A15" s="72"/>
      <c r="B15" s="12"/>
      <c r="C15" s="210" t="s">
        <v>134</v>
      </c>
      <c r="D15" s="14"/>
      <c r="E15" s="224">
        <f>IF(E6=0,0,IF(E14="",E12+E13/E6,E12+E13/E6+E14))</f>
        <v>0</v>
      </c>
      <c r="F15" s="224">
        <f>IF(F6=0,0,IF(F14="",F12+F13/F6,F12+F13/F6+F14))</f>
        <v>0</v>
      </c>
      <c r="G15" s="224">
        <f>IF(G6=0,0,IF(G14="",G12+G13/G6,G12+G13/G6+G14))</f>
        <v>0</v>
      </c>
      <c r="H15" s="224">
        <f>IF(H6=0,0,IF(H14="",H12+H13/H6,H12+H13/H6+H14))</f>
        <v>0</v>
      </c>
      <c r="I15" s="224">
        <f>IF(I6=0,0,IF(I14="",I12+I13/I6,I12+I13/I6+I14))</f>
        <v>0</v>
      </c>
      <c r="J15" s="15"/>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row>
    <row r="16" spans="1:38" s="6" customFormat="1" ht="15.75" customHeight="1" x14ac:dyDescent="0.2">
      <c r="A16" s="69"/>
      <c r="B16" s="31"/>
      <c r="C16" s="20" t="s">
        <v>14</v>
      </c>
      <c r="D16" s="32"/>
      <c r="E16" s="230"/>
      <c r="F16" s="230"/>
      <c r="G16" s="230"/>
      <c r="H16" s="230"/>
      <c r="I16" s="230"/>
      <c r="J16" s="28"/>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row>
    <row r="17" spans="1:38" s="6" customFormat="1" ht="15.75" customHeight="1" x14ac:dyDescent="0.2">
      <c r="A17" s="69"/>
      <c r="B17" s="19"/>
      <c r="C17" s="21" t="s">
        <v>15</v>
      </c>
      <c r="D17" s="211" t="s">
        <v>143</v>
      </c>
      <c r="E17" s="226"/>
      <c r="F17" s="226"/>
      <c r="G17" s="226"/>
      <c r="H17" s="226"/>
      <c r="I17" s="226"/>
      <c r="J17" s="216" t="s">
        <v>142</v>
      </c>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row>
    <row r="18" spans="1:38" s="6" customFormat="1" ht="15.75" customHeight="1" x14ac:dyDescent="0.2">
      <c r="A18" s="69"/>
      <c r="B18" s="189" t="s">
        <v>16</v>
      </c>
      <c r="C18" s="249" t="s">
        <v>148</v>
      </c>
      <c r="D18" s="32"/>
      <c r="E18" s="230" t="str">
        <f>IF(Käyttökustannus!E31&gt;0,Käyttökustannus!E31,"")</f>
        <v/>
      </c>
      <c r="F18" s="230" t="str">
        <f>IF(Käyttökustannus!F31&gt;0,Käyttökustannus!F31,"")</f>
        <v/>
      </c>
      <c r="G18" s="230" t="str">
        <f>IF(Käyttökustannus!G31&gt;0,Käyttökustannus!G31,"")</f>
        <v/>
      </c>
      <c r="H18" s="230" t="str">
        <f>IF(Käyttökustannus!H31&gt;0,Käyttökustannus!H31,"")</f>
        <v/>
      </c>
      <c r="I18" s="230" t="str">
        <f>IF(Käyttökustannus!I31&gt;0,Käyttökustannus!I31,"")</f>
        <v/>
      </c>
      <c r="J18" s="28"/>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row>
    <row r="19" spans="1:38" s="6" customFormat="1" hidden="1" x14ac:dyDescent="0.2">
      <c r="A19" s="69"/>
      <c r="B19" s="19"/>
      <c r="C19" s="167" t="s">
        <v>145</v>
      </c>
      <c r="D19" s="32"/>
      <c r="E19" s="230">
        <f>IF(E17&gt;0,-PV(E8*0.01,E7,E17),Käyttökustannus!E31)</f>
        <v>0</v>
      </c>
      <c r="F19" s="230">
        <f>IF(F17&gt;0,-PV(F8*0.01,F7,F17),Käyttökustannus!F31)</f>
        <v>0</v>
      </c>
      <c r="G19" s="230">
        <f>IF(G17&gt;0,-PV(G8*0.01,G7,G17),Käyttökustannus!G31)</f>
        <v>0</v>
      </c>
      <c r="H19" s="230">
        <f>IF(H17&gt;0,-PV(H8*0.01,H7,H17),Käyttökustannus!H31)</f>
        <v>0</v>
      </c>
      <c r="I19" s="230">
        <f>IF(I17&gt;0,-PV(I8*0.01,I7,I17),Käyttökustannus!I31)</f>
        <v>0</v>
      </c>
      <c r="J19" s="28"/>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row>
    <row r="20" spans="1:38" s="6" customFormat="1" ht="15.75" customHeight="1" x14ac:dyDescent="0.2">
      <c r="A20" s="69"/>
      <c r="B20" s="19"/>
      <c r="C20" s="20" t="s">
        <v>17</v>
      </c>
      <c r="D20" s="32"/>
      <c r="E20" s="230"/>
      <c r="F20" s="230"/>
      <c r="G20" s="230"/>
      <c r="H20" s="230"/>
      <c r="I20" s="230"/>
      <c r="J20" s="28"/>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row>
    <row r="21" spans="1:38" s="6" customFormat="1" ht="15.75" customHeight="1" x14ac:dyDescent="0.2">
      <c r="A21" s="69"/>
      <c r="B21" s="19"/>
      <c r="C21" s="21" t="s">
        <v>18</v>
      </c>
      <c r="D21" s="211" t="s">
        <v>143</v>
      </c>
      <c r="E21" s="227"/>
      <c r="F21" s="227"/>
      <c r="G21" s="227"/>
      <c r="H21" s="227"/>
      <c r="I21" s="227"/>
      <c r="J21" s="216" t="s">
        <v>142</v>
      </c>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row>
    <row r="22" spans="1:38" s="10" customFormat="1" hidden="1" x14ac:dyDescent="0.2">
      <c r="A22" s="72"/>
      <c r="B22" s="31"/>
      <c r="C22" s="20" t="s">
        <v>146</v>
      </c>
      <c r="D22" s="32"/>
      <c r="E22" s="230">
        <f>-PV(E8*0.01,E7,E21)</f>
        <v>0</v>
      </c>
      <c r="F22" s="230">
        <f>-PV(F8*0.01,F7,F21)</f>
        <v>0</v>
      </c>
      <c r="G22" s="230">
        <f>-PV(G8*0.01,G7,G21)</f>
        <v>0</v>
      </c>
      <c r="H22" s="230">
        <f>-PV(H8*0.01,H7,H21)</f>
        <v>0</v>
      </c>
      <c r="I22" s="230">
        <f>-PV(I8*0.01,I7,I21)</f>
        <v>0</v>
      </c>
      <c r="J22" s="30"/>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row>
    <row r="23" spans="1:38" s="10" customFormat="1" ht="15.75" customHeight="1" x14ac:dyDescent="0.2">
      <c r="A23" s="72"/>
      <c r="B23" s="12"/>
      <c r="C23" s="13" t="s">
        <v>19</v>
      </c>
      <c r="D23" s="14"/>
      <c r="E23" s="223">
        <f>E19+E22</f>
        <v>0</v>
      </c>
      <c r="F23" s="223">
        <f>F19+F22</f>
        <v>0</v>
      </c>
      <c r="G23" s="223">
        <f>G19+G22</f>
        <v>0</v>
      </c>
      <c r="H23" s="223">
        <f>H19+H22</f>
        <v>0</v>
      </c>
      <c r="I23" s="223">
        <f>I19+I22</f>
        <v>0</v>
      </c>
      <c r="J23" s="15"/>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row>
    <row r="24" spans="1:38" s="10" customFormat="1" ht="15.75" customHeight="1" x14ac:dyDescent="0.2">
      <c r="A24" s="72"/>
      <c r="B24" s="31"/>
      <c r="C24" s="20" t="s">
        <v>20</v>
      </c>
      <c r="D24" s="21"/>
      <c r="E24" s="230"/>
      <c r="F24" s="230"/>
      <c r="G24" s="230"/>
      <c r="H24" s="230"/>
      <c r="I24" s="230"/>
      <c r="J24" s="30"/>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row>
    <row r="25" spans="1:38" s="10" customFormat="1" ht="15.75" customHeight="1" x14ac:dyDescent="0.2">
      <c r="A25" s="72"/>
      <c r="B25" s="31"/>
      <c r="C25" s="27" t="s">
        <v>21</v>
      </c>
      <c r="D25" s="211" t="s">
        <v>143</v>
      </c>
      <c r="E25" s="228"/>
      <c r="F25" s="228"/>
      <c r="G25" s="228"/>
      <c r="H25" s="228"/>
      <c r="I25" s="228"/>
      <c r="J25" s="217" t="s">
        <v>142</v>
      </c>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row>
    <row r="26" spans="1:38" s="10" customFormat="1" ht="15.75" customHeight="1" x14ac:dyDescent="0.2">
      <c r="A26" s="72"/>
      <c r="B26" s="31"/>
      <c r="C26" s="209" t="s">
        <v>137</v>
      </c>
      <c r="D26" s="211" t="s">
        <v>139</v>
      </c>
      <c r="E26" s="228"/>
      <c r="F26" s="228"/>
      <c r="G26" s="228"/>
      <c r="H26" s="228"/>
      <c r="I26" s="228"/>
      <c r="J26" s="216" t="s">
        <v>139</v>
      </c>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row>
    <row r="27" spans="1:38" s="4" customFormat="1" ht="15.75" customHeight="1" x14ac:dyDescent="0.2">
      <c r="A27" s="68"/>
      <c r="B27" s="12"/>
      <c r="C27" s="13" t="s">
        <v>22</v>
      </c>
      <c r="D27" s="16"/>
      <c r="E27" s="222">
        <f>(-PV(E8*0.01,E7,,E26))+(-PV(E8*0.01,E7,E25))</f>
        <v>0</v>
      </c>
      <c r="F27" s="223">
        <f>(-PV(F8*0.01,F7,,F26))+(-PV(F8*0.01,F7,F25))</f>
        <v>0</v>
      </c>
      <c r="G27" s="223">
        <f>(-PV(G8*0.01,G7,,G26))+(-PV(G8*0.01,G7,G25))</f>
        <v>0</v>
      </c>
      <c r="H27" s="223">
        <f>(-PV(H8*0.01,H7,,H26))+(-PV(H8*0.01,H7,H25))</f>
        <v>0</v>
      </c>
      <c r="I27" s="223">
        <f>(-PV(I8*0.01,I7,,I26))+(-PV(I8*0.01,I7,I25))</f>
        <v>0</v>
      </c>
      <c r="J27" s="17"/>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row>
    <row r="28" spans="1:38" s="4" customFormat="1" ht="15.75" customHeight="1" x14ac:dyDescent="0.2">
      <c r="A28" s="68"/>
      <c r="B28" s="181"/>
      <c r="C28" s="212" t="s">
        <v>138</v>
      </c>
      <c r="D28" s="219" t="s">
        <v>139</v>
      </c>
      <c r="E28" s="229"/>
      <c r="F28" s="229"/>
      <c r="G28" s="229"/>
      <c r="H28" s="229"/>
      <c r="I28" s="229"/>
      <c r="J28" s="218" t="s">
        <v>139</v>
      </c>
      <c r="K28" s="182"/>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row>
    <row r="29" spans="1:38" s="4" customFormat="1" ht="15.75" customHeight="1" x14ac:dyDescent="0.2">
      <c r="A29" s="187"/>
      <c r="B29" s="183"/>
      <c r="C29" s="213" t="s">
        <v>135</v>
      </c>
      <c r="D29" s="184"/>
      <c r="E29" s="220">
        <f>(SUM(E15,E23,E27,(PV(E8*0.01,E7,,E28))))</f>
        <v>0</v>
      </c>
      <c r="F29" s="220">
        <f>(SUM(F15,F23,F27,(PV(F8*0.01,F7,,F28))))</f>
        <v>0</v>
      </c>
      <c r="G29" s="220">
        <f>(SUM(G15,G23,G27,(PV(G8*0.01,G7,,G28))))</f>
        <v>0</v>
      </c>
      <c r="H29" s="220">
        <f>(SUM(H15,H23,H27,(PV(H8*0.01,H7,,H28))))</f>
        <v>0</v>
      </c>
      <c r="I29" s="220">
        <f>(SUM(I15,I23,I27,(PV(I8*0.01,I7,,I28))))</f>
        <v>0</v>
      </c>
      <c r="J29" s="185"/>
      <c r="K29" s="186"/>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row>
    <row r="30" spans="1:38" s="2" customFormat="1" ht="24.75" customHeight="1" thickBot="1" x14ac:dyDescent="0.3">
      <c r="A30" s="73"/>
      <c r="B30" s="94"/>
      <c r="C30" s="266" t="s">
        <v>136</v>
      </c>
      <c r="D30" s="267"/>
      <c r="E30" s="221">
        <f>(SUM(E15,E23,E27,(PV(E8*0.01,E7,,E28))))*E6</f>
        <v>0</v>
      </c>
      <c r="F30" s="221">
        <f>(SUM(F15,F23,F27,(PV(F8*0.01,F7,,F28))))*F6</f>
        <v>0</v>
      </c>
      <c r="G30" s="221">
        <f>(SUM(G15,G23,G27,(PV(G8*0.01,G7,,G28))))*G6</f>
        <v>0</v>
      </c>
      <c r="H30" s="221">
        <f>(SUM(H15,H23,H27,(PV(H8*0.01,H7,,H28))))*H6</f>
        <v>0</v>
      </c>
      <c r="I30" s="221">
        <f>(SUM(I15,I23,I27,(PV(I8*0.01,I7,,I28))))*I6</f>
        <v>0</v>
      </c>
      <c r="J30" s="95"/>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row>
    <row r="31" spans="1:38" s="73" customFormat="1" ht="17.25" customHeight="1" x14ac:dyDescent="0.2"/>
    <row r="32" spans="1:38" s="74" customFormat="1" ht="15.75" customHeight="1" x14ac:dyDescent="0.2">
      <c r="B32" s="132" t="s">
        <v>23</v>
      </c>
      <c r="C32" s="85" t="s">
        <v>24</v>
      </c>
      <c r="D32" s="85"/>
    </row>
    <row r="33" spans="2:6" s="74" customFormat="1" ht="15.75" customHeight="1" x14ac:dyDescent="0.2">
      <c r="B33" s="132" t="s">
        <v>25</v>
      </c>
      <c r="C33" s="85" t="s">
        <v>26</v>
      </c>
      <c r="D33" s="85"/>
    </row>
    <row r="34" spans="2:6" s="74" customFormat="1" ht="15.75" customHeight="1" x14ac:dyDescent="0.2">
      <c r="B34" s="169" t="s">
        <v>27</v>
      </c>
      <c r="C34" s="265" t="s">
        <v>28</v>
      </c>
      <c r="D34" s="265"/>
    </row>
    <row r="35" spans="2:6" s="74" customFormat="1" x14ac:dyDescent="0.2"/>
    <row r="36" spans="2:6" s="74" customFormat="1" x14ac:dyDescent="0.2"/>
    <row r="37" spans="2:6" s="74" customFormat="1" x14ac:dyDescent="0.2">
      <c r="F37" s="253"/>
    </row>
    <row r="38" spans="2:6" s="74" customFormat="1" x14ac:dyDescent="0.2"/>
    <row r="39" spans="2:6" s="74" customFormat="1" x14ac:dyDescent="0.2"/>
    <row r="40" spans="2:6" s="74" customFormat="1" x14ac:dyDescent="0.2"/>
    <row r="41" spans="2:6" s="74" customFormat="1" x14ac:dyDescent="0.2"/>
    <row r="42" spans="2:6" s="74" customFormat="1" x14ac:dyDescent="0.2"/>
    <row r="43" spans="2:6" s="74" customFormat="1" x14ac:dyDescent="0.2"/>
    <row r="44" spans="2:6" s="74" customFormat="1" x14ac:dyDescent="0.2"/>
    <row r="45" spans="2:6" s="74" customFormat="1" x14ac:dyDescent="0.2"/>
    <row r="46" spans="2:6" s="74" customFormat="1" x14ac:dyDescent="0.2"/>
    <row r="47" spans="2:6" s="74" customFormat="1" x14ac:dyDescent="0.2"/>
    <row r="48" spans="2:6" s="74" customFormat="1" x14ac:dyDescent="0.2"/>
    <row r="49" s="74" customFormat="1" x14ac:dyDescent="0.2"/>
    <row r="50" s="74" customFormat="1" x14ac:dyDescent="0.2"/>
    <row r="51" s="74" customFormat="1" x14ac:dyDescent="0.2"/>
    <row r="52" s="74" customFormat="1" ht="24" customHeight="1" x14ac:dyDescent="0.2"/>
    <row r="53" s="74" customFormat="1" x14ac:dyDescent="0.2"/>
    <row r="54" s="74" customFormat="1" x14ac:dyDescent="0.2"/>
    <row r="55" s="74" customFormat="1" x14ac:dyDescent="0.2"/>
    <row r="56" s="74" customFormat="1" x14ac:dyDescent="0.2"/>
    <row r="57" s="74" customFormat="1" x14ac:dyDescent="0.2"/>
    <row r="58" s="74" customFormat="1" x14ac:dyDescent="0.2"/>
    <row r="59" s="74" customFormat="1" x14ac:dyDescent="0.2"/>
    <row r="60" s="74" customFormat="1" x14ac:dyDescent="0.2"/>
    <row r="61" s="74" customFormat="1" x14ac:dyDescent="0.2"/>
    <row r="62" s="74" customFormat="1" x14ac:dyDescent="0.2"/>
    <row r="63" s="74" customFormat="1" x14ac:dyDescent="0.2"/>
    <row r="64" s="74" customFormat="1" x14ac:dyDescent="0.2"/>
    <row r="65" s="74" customFormat="1" x14ac:dyDescent="0.2"/>
    <row r="66" s="74" customFormat="1" x14ac:dyDescent="0.2"/>
    <row r="67" s="74" customFormat="1" x14ac:dyDescent="0.2"/>
    <row r="68" s="74" customFormat="1" x14ac:dyDescent="0.2"/>
    <row r="69" s="74" customFormat="1" x14ac:dyDescent="0.2"/>
    <row r="70" s="74" customFormat="1" x14ac:dyDescent="0.2"/>
    <row r="71" s="74" customFormat="1" x14ac:dyDescent="0.2"/>
    <row r="72" s="74" customFormat="1" x14ac:dyDescent="0.2"/>
    <row r="73" s="74" customFormat="1" x14ac:dyDescent="0.2"/>
    <row r="74" s="74" customFormat="1" x14ac:dyDescent="0.2"/>
    <row r="75" s="74" customFormat="1" x14ac:dyDescent="0.2"/>
    <row r="76" s="74" customFormat="1" x14ac:dyDescent="0.2"/>
    <row r="77" s="74" customFormat="1" x14ac:dyDescent="0.2"/>
    <row r="78" s="74" customFormat="1" x14ac:dyDescent="0.2"/>
    <row r="79" s="74" customFormat="1" x14ac:dyDescent="0.2"/>
    <row r="80" s="74" customFormat="1" x14ac:dyDescent="0.2"/>
    <row r="81" s="74" customFormat="1" x14ac:dyDescent="0.2"/>
    <row r="82" s="74" customFormat="1" x14ac:dyDescent="0.2"/>
    <row r="83" s="74" customFormat="1" x14ac:dyDescent="0.2"/>
    <row r="84" s="74" customFormat="1" x14ac:dyDescent="0.2"/>
    <row r="85" s="74" customFormat="1" x14ac:dyDescent="0.2"/>
    <row r="86" s="74" customFormat="1" x14ac:dyDescent="0.2"/>
    <row r="87" s="74" customFormat="1" x14ac:dyDescent="0.2"/>
    <row r="88" s="74" customFormat="1" x14ac:dyDescent="0.2"/>
    <row r="89" s="74" customFormat="1" x14ac:dyDescent="0.2"/>
    <row r="90" s="74" customFormat="1" x14ac:dyDescent="0.2"/>
    <row r="91" s="74" customFormat="1" x14ac:dyDescent="0.2"/>
    <row r="92" s="74" customFormat="1" x14ac:dyDescent="0.2"/>
    <row r="93" s="74" customFormat="1" x14ac:dyDescent="0.2"/>
    <row r="94" s="74" customFormat="1" x14ac:dyDescent="0.2"/>
    <row r="95" s="74" customFormat="1" x14ac:dyDescent="0.2"/>
    <row r="96" s="74" customFormat="1" x14ac:dyDescent="0.2"/>
    <row r="97" s="74" customFormat="1" x14ac:dyDescent="0.2"/>
    <row r="98" s="74" customFormat="1" x14ac:dyDescent="0.2"/>
    <row r="99" s="74" customFormat="1" x14ac:dyDescent="0.2"/>
    <row r="100" s="74" customFormat="1" x14ac:dyDescent="0.2"/>
    <row r="101" s="74" customFormat="1" x14ac:dyDescent="0.2"/>
    <row r="102" s="74" customFormat="1" x14ac:dyDescent="0.2"/>
    <row r="103" s="74" customFormat="1" x14ac:dyDescent="0.2"/>
    <row r="104" s="74" customFormat="1" x14ac:dyDescent="0.2"/>
    <row r="105" s="74" customFormat="1" x14ac:dyDescent="0.2"/>
    <row r="106" s="74" customFormat="1" x14ac:dyDescent="0.2"/>
    <row r="107" s="74" customFormat="1" x14ac:dyDescent="0.2"/>
    <row r="108" s="74" customFormat="1" x14ac:dyDescent="0.2"/>
    <row r="109" s="74" customFormat="1" x14ac:dyDescent="0.2"/>
    <row r="110" s="74" customFormat="1" x14ac:dyDescent="0.2"/>
    <row r="111" s="74" customFormat="1" x14ac:dyDescent="0.2"/>
    <row r="112" s="74" customFormat="1" x14ac:dyDescent="0.2"/>
    <row r="113" s="74" customFormat="1" x14ac:dyDescent="0.2"/>
    <row r="114" s="74" customFormat="1" x14ac:dyDescent="0.2"/>
    <row r="115" s="74" customFormat="1" x14ac:dyDescent="0.2"/>
    <row r="116" s="74" customFormat="1" x14ac:dyDescent="0.2"/>
    <row r="117" s="74" customFormat="1" x14ac:dyDescent="0.2"/>
    <row r="118" s="74" customFormat="1" x14ac:dyDescent="0.2"/>
    <row r="119" s="74" customFormat="1" x14ac:dyDescent="0.2"/>
    <row r="120" s="74" customFormat="1" x14ac:dyDescent="0.2"/>
    <row r="121" s="74" customFormat="1" x14ac:dyDescent="0.2"/>
    <row r="122" s="74" customFormat="1" x14ac:dyDescent="0.2"/>
    <row r="123" s="74" customFormat="1" x14ac:dyDescent="0.2"/>
    <row r="124" s="74" customFormat="1" x14ac:dyDescent="0.2"/>
    <row r="125" s="74" customFormat="1" x14ac:dyDescent="0.2"/>
    <row r="126" s="74" customFormat="1" x14ac:dyDescent="0.2"/>
    <row r="127" s="74" customFormat="1" x14ac:dyDescent="0.2"/>
    <row r="128" s="74" customFormat="1" x14ac:dyDescent="0.2"/>
    <row r="129" s="74" customFormat="1" x14ac:dyDescent="0.2"/>
    <row r="130" s="74" customFormat="1" x14ac:dyDescent="0.2"/>
    <row r="131" s="74" customFormat="1" x14ac:dyDescent="0.2"/>
    <row r="132" s="74" customFormat="1" x14ac:dyDescent="0.2"/>
    <row r="133" s="74" customFormat="1" x14ac:dyDescent="0.2"/>
    <row r="134" s="74" customFormat="1" x14ac:dyDescent="0.2"/>
    <row r="135" s="74" customFormat="1" x14ac:dyDescent="0.2"/>
    <row r="136" s="74" customFormat="1" x14ac:dyDescent="0.2"/>
    <row r="137" s="74" customFormat="1" x14ac:dyDescent="0.2"/>
    <row r="138" s="74" customFormat="1" x14ac:dyDescent="0.2"/>
    <row r="139" s="74" customFormat="1" x14ac:dyDescent="0.2"/>
    <row r="140" s="74" customFormat="1" x14ac:dyDescent="0.2"/>
    <row r="141" s="74" customFormat="1" x14ac:dyDescent="0.2"/>
    <row r="142" s="74" customFormat="1" x14ac:dyDescent="0.2"/>
    <row r="143" s="74" customFormat="1" x14ac:dyDescent="0.2"/>
    <row r="144" s="74" customFormat="1" x14ac:dyDescent="0.2"/>
    <row r="145" s="74" customFormat="1" x14ac:dyDescent="0.2"/>
    <row r="146" s="74" customFormat="1" x14ac:dyDescent="0.2"/>
    <row r="147" s="74" customFormat="1" x14ac:dyDescent="0.2"/>
    <row r="148" s="74" customFormat="1" x14ac:dyDescent="0.2"/>
    <row r="149" s="74" customFormat="1" x14ac:dyDescent="0.2"/>
    <row r="150" s="74" customFormat="1" x14ac:dyDescent="0.2"/>
    <row r="151" s="74" customFormat="1" x14ac:dyDescent="0.2"/>
    <row r="152" s="74" customFormat="1" x14ac:dyDescent="0.2"/>
    <row r="153" s="74" customFormat="1" x14ac:dyDescent="0.2"/>
    <row r="154" s="74" customFormat="1" x14ac:dyDescent="0.2"/>
    <row r="155" s="74" customFormat="1" x14ac:dyDescent="0.2"/>
    <row r="156" s="74" customFormat="1" x14ac:dyDescent="0.2"/>
    <row r="157" s="74" customFormat="1" x14ac:dyDescent="0.2"/>
    <row r="158" s="74" customFormat="1" x14ac:dyDescent="0.2"/>
    <row r="159" s="74" customFormat="1" x14ac:dyDescent="0.2"/>
    <row r="160" s="74" customFormat="1" x14ac:dyDescent="0.2"/>
    <row r="161" s="74" customFormat="1" x14ac:dyDescent="0.2"/>
    <row r="162" s="74" customFormat="1" x14ac:dyDescent="0.2"/>
    <row r="163" s="74" customFormat="1" x14ac:dyDescent="0.2"/>
    <row r="164" s="74" customFormat="1" x14ac:dyDescent="0.2"/>
    <row r="165" s="74" customFormat="1" x14ac:dyDescent="0.2"/>
    <row r="166" s="74" customFormat="1" x14ac:dyDescent="0.2"/>
    <row r="167" s="74" customFormat="1" x14ac:dyDescent="0.2"/>
    <row r="168" s="74" customFormat="1" x14ac:dyDescent="0.2"/>
    <row r="169" s="74" customFormat="1" x14ac:dyDescent="0.2"/>
    <row r="170" s="74" customFormat="1" x14ac:dyDescent="0.2"/>
    <row r="171" s="74" customFormat="1" x14ac:dyDescent="0.2"/>
    <row r="172" s="74" customFormat="1" x14ac:dyDescent="0.2"/>
    <row r="173" s="74" customFormat="1" x14ac:dyDescent="0.2"/>
    <row r="174" s="74" customFormat="1" x14ac:dyDescent="0.2"/>
    <row r="175" s="74" customFormat="1" x14ac:dyDescent="0.2"/>
    <row r="176" s="74" customFormat="1" x14ac:dyDescent="0.2"/>
    <row r="177" s="74" customFormat="1" x14ac:dyDescent="0.2"/>
    <row r="178" s="74" customFormat="1" x14ac:dyDescent="0.2"/>
    <row r="179" s="74" customFormat="1" x14ac:dyDescent="0.2"/>
    <row r="180" s="74" customFormat="1" x14ac:dyDescent="0.2"/>
    <row r="181" s="74" customFormat="1" x14ac:dyDescent="0.2"/>
    <row r="182" s="74" customFormat="1" x14ac:dyDescent="0.2"/>
    <row r="183" s="74" customFormat="1" x14ac:dyDescent="0.2"/>
    <row r="184" s="74" customFormat="1" x14ac:dyDescent="0.2"/>
    <row r="185" s="74" customFormat="1" x14ac:dyDescent="0.2"/>
    <row r="186" s="74" customFormat="1" x14ac:dyDescent="0.2"/>
    <row r="187" s="74" customFormat="1" x14ac:dyDescent="0.2"/>
    <row r="188" s="74" customFormat="1" x14ac:dyDescent="0.2"/>
    <row r="189" s="74" customFormat="1" x14ac:dyDescent="0.2"/>
    <row r="190" s="74" customFormat="1" x14ac:dyDescent="0.2"/>
    <row r="191" s="74" customFormat="1" x14ac:dyDescent="0.2"/>
    <row r="192" s="74" customFormat="1" x14ac:dyDescent="0.2"/>
    <row r="193" s="74" customFormat="1" x14ac:dyDescent="0.2"/>
    <row r="194" s="74" customFormat="1" x14ac:dyDescent="0.2"/>
    <row r="195" s="74" customFormat="1" x14ac:dyDescent="0.2"/>
    <row r="196" s="74" customFormat="1" x14ac:dyDescent="0.2"/>
    <row r="197" s="74" customFormat="1" x14ac:dyDescent="0.2"/>
    <row r="198" s="74" customFormat="1" x14ac:dyDescent="0.2"/>
    <row r="199" s="74" customFormat="1" x14ac:dyDescent="0.2"/>
    <row r="200" s="74" customFormat="1" x14ac:dyDescent="0.2"/>
    <row r="201" s="74" customFormat="1" x14ac:dyDescent="0.2"/>
    <row r="202" s="74" customFormat="1" x14ac:dyDescent="0.2"/>
    <row r="203" s="74" customFormat="1" x14ac:dyDescent="0.2"/>
    <row r="204" s="74" customFormat="1" x14ac:dyDescent="0.2"/>
    <row r="205" s="74" customFormat="1" x14ac:dyDescent="0.2"/>
    <row r="206" s="74" customFormat="1" x14ac:dyDescent="0.2"/>
    <row r="207" s="74" customFormat="1" x14ac:dyDescent="0.2"/>
    <row r="208" s="74" customFormat="1" x14ac:dyDescent="0.2"/>
    <row r="209" s="74" customFormat="1" x14ac:dyDescent="0.2"/>
    <row r="210" s="74" customFormat="1" x14ac:dyDescent="0.2"/>
    <row r="211" s="74" customFormat="1" x14ac:dyDescent="0.2"/>
    <row r="212" s="74" customFormat="1" x14ac:dyDescent="0.2"/>
    <row r="213" s="74" customFormat="1" x14ac:dyDescent="0.2"/>
    <row r="214" s="74" customFormat="1" x14ac:dyDescent="0.2"/>
    <row r="215" s="74" customFormat="1" x14ac:dyDescent="0.2"/>
    <row r="216" s="74" customFormat="1" x14ac:dyDescent="0.2"/>
    <row r="217" s="74" customFormat="1" x14ac:dyDescent="0.2"/>
    <row r="218" s="74" customFormat="1" x14ac:dyDescent="0.2"/>
    <row r="219" s="74" customFormat="1" x14ac:dyDescent="0.2"/>
    <row r="220" s="74" customFormat="1" x14ac:dyDescent="0.2"/>
    <row r="221" s="74" customFormat="1" x14ac:dyDescent="0.2"/>
    <row r="222" s="74" customFormat="1" x14ac:dyDescent="0.2"/>
    <row r="223" s="74" customFormat="1" x14ac:dyDescent="0.2"/>
    <row r="224" s="74" customFormat="1" x14ac:dyDescent="0.2"/>
    <row r="225" s="74" customFormat="1" x14ac:dyDescent="0.2"/>
    <row r="226" s="74" customFormat="1" x14ac:dyDescent="0.2"/>
    <row r="227" s="74" customFormat="1" x14ac:dyDescent="0.2"/>
    <row r="228" s="74" customFormat="1" x14ac:dyDescent="0.2"/>
    <row r="229" s="74" customFormat="1" x14ac:dyDescent="0.2"/>
    <row r="230" s="74" customFormat="1" x14ac:dyDescent="0.2"/>
    <row r="231" s="74" customFormat="1" x14ac:dyDescent="0.2"/>
    <row r="232" s="74" customFormat="1" x14ac:dyDescent="0.2"/>
    <row r="233" s="74" customFormat="1" x14ac:dyDescent="0.2"/>
    <row r="234" s="74" customFormat="1" x14ac:dyDescent="0.2"/>
    <row r="235" s="74" customFormat="1" x14ac:dyDescent="0.2"/>
    <row r="236" s="74" customFormat="1" x14ac:dyDescent="0.2"/>
    <row r="237" s="74" customFormat="1" x14ac:dyDescent="0.2"/>
    <row r="238" s="74" customFormat="1" x14ac:dyDescent="0.2"/>
    <row r="239" s="74" customFormat="1" x14ac:dyDescent="0.2"/>
    <row r="240" s="74" customFormat="1" x14ac:dyDescent="0.2"/>
    <row r="241" s="74" customFormat="1" x14ac:dyDescent="0.2"/>
    <row r="242" s="74" customFormat="1" x14ac:dyDescent="0.2"/>
    <row r="243" s="74" customFormat="1" x14ac:dyDescent="0.2"/>
    <row r="244" s="74" customFormat="1" x14ac:dyDescent="0.2"/>
    <row r="245" s="74" customFormat="1" x14ac:dyDescent="0.2"/>
    <row r="246" s="74" customFormat="1" x14ac:dyDescent="0.2"/>
    <row r="247" s="74" customFormat="1" x14ac:dyDescent="0.2"/>
    <row r="248" s="74" customFormat="1" x14ac:dyDescent="0.2"/>
    <row r="249" s="74" customFormat="1" x14ac:dyDescent="0.2"/>
    <row r="250" s="74" customFormat="1" x14ac:dyDescent="0.2"/>
    <row r="251" s="74" customFormat="1" x14ac:dyDescent="0.2"/>
    <row r="252" s="74" customFormat="1" x14ac:dyDescent="0.2"/>
    <row r="253" s="74" customFormat="1" x14ac:dyDescent="0.2"/>
    <row r="254" s="74" customFormat="1" x14ac:dyDescent="0.2"/>
    <row r="255" s="74" customFormat="1" x14ac:dyDescent="0.2"/>
    <row r="256" s="74" customFormat="1" x14ac:dyDescent="0.2"/>
    <row r="257" s="74" customFormat="1" x14ac:dyDescent="0.2"/>
    <row r="258" s="74" customFormat="1" x14ac:dyDescent="0.2"/>
    <row r="259" s="74" customFormat="1" x14ac:dyDescent="0.2"/>
    <row r="260" s="74" customFormat="1" x14ac:dyDescent="0.2"/>
    <row r="261" s="74" customFormat="1" x14ac:dyDescent="0.2"/>
    <row r="262" s="74" customFormat="1" x14ac:dyDescent="0.2"/>
    <row r="263" s="74" customFormat="1" x14ac:dyDescent="0.2"/>
    <row r="264" s="74" customFormat="1" x14ac:dyDescent="0.2"/>
    <row r="265" s="74" customFormat="1" x14ac:dyDescent="0.2"/>
    <row r="266" s="74" customFormat="1" x14ac:dyDescent="0.2"/>
    <row r="267" s="74" customFormat="1" x14ac:dyDescent="0.2"/>
    <row r="268" s="74" customFormat="1" x14ac:dyDescent="0.2"/>
    <row r="269" s="74" customFormat="1" x14ac:dyDescent="0.2"/>
    <row r="270" s="74" customFormat="1" x14ac:dyDescent="0.2"/>
    <row r="271" s="74" customFormat="1" x14ac:dyDescent="0.2"/>
    <row r="272" s="74" customFormat="1" x14ac:dyDescent="0.2"/>
    <row r="273" s="74" customFormat="1" x14ac:dyDescent="0.2"/>
    <row r="274" s="74" customFormat="1" x14ac:dyDescent="0.2"/>
    <row r="275" s="74" customFormat="1" x14ac:dyDescent="0.2"/>
    <row r="276" s="74" customFormat="1" x14ac:dyDescent="0.2"/>
    <row r="277" s="74" customFormat="1" x14ac:dyDescent="0.2"/>
    <row r="278" s="74" customFormat="1" x14ac:dyDescent="0.2"/>
    <row r="279" s="74" customFormat="1" x14ac:dyDescent="0.2"/>
    <row r="280" s="74" customFormat="1" x14ac:dyDescent="0.2"/>
    <row r="281" s="74" customFormat="1" x14ac:dyDescent="0.2"/>
    <row r="282" s="74" customFormat="1" x14ac:dyDescent="0.2"/>
    <row r="283" s="74" customFormat="1" x14ac:dyDescent="0.2"/>
    <row r="284" s="74" customFormat="1" x14ac:dyDescent="0.2"/>
    <row r="285" s="74" customFormat="1" x14ac:dyDescent="0.2"/>
    <row r="286" s="74" customFormat="1" x14ac:dyDescent="0.2"/>
    <row r="287" s="74" customFormat="1" x14ac:dyDescent="0.2"/>
    <row r="288" s="74" customFormat="1" x14ac:dyDescent="0.2"/>
    <row r="289" s="74" customFormat="1" x14ac:dyDescent="0.2"/>
    <row r="290" s="74" customFormat="1" x14ac:dyDescent="0.2"/>
    <row r="291" s="74" customFormat="1" x14ac:dyDescent="0.2"/>
    <row r="292" s="74" customFormat="1" x14ac:dyDescent="0.2"/>
    <row r="293" s="74" customFormat="1" x14ac:dyDescent="0.2"/>
    <row r="294" s="74" customFormat="1" x14ac:dyDescent="0.2"/>
    <row r="295" s="74" customFormat="1" x14ac:dyDescent="0.2"/>
    <row r="296" s="74" customFormat="1" x14ac:dyDescent="0.2"/>
    <row r="297" s="74" customFormat="1" x14ac:dyDescent="0.2"/>
  </sheetData>
  <mergeCells count="5">
    <mergeCell ref="C2:I2"/>
    <mergeCell ref="C34:D34"/>
    <mergeCell ref="C30:D30"/>
    <mergeCell ref="C3:J3"/>
    <mergeCell ref="C4:J4"/>
  </mergeCells>
  <phoneticPr fontId="8" type="noConversion"/>
  <conditionalFormatting sqref="F18:I19 E19">
    <cfRule type="expression" dxfId="16" priority="1" stopIfTrue="1">
      <formula>E17&gt;0</formula>
    </cfRule>
  </conditionalFormatting>
  <conditionalFormatting sqref="F11 E11:E16 F12:I16 G10:I11 C10:D30 J10:J30 E20:I27 E29:I30">
    <cfRule type="expression" dxfId="15" priority="2" stopIfTrue="1">
      <formula>"OM($E$17&gt;0 och $E$16=0)"</formula>
    </cfRule>
  </conditionalFormatting>
  <conditionalFormatting sqref="E17">
    <cfRule type="expression" dxfId="14" priority="3" stopIfTrue="1">
      <formula>$E$18=""</formula>
    </cfRule>
    <cfRule type="expression" dxfId="13" priority="4" stopIfTrue="1">
      <formula>$E$18&gt;0</formula>
    </cfRule>
  </conditionalFormatting>
  <conditionalFormatting sqref="I17">
    <cfRule type="expression" dxfId="12" priority="5" stopIfTrue="1">
      <formula>$I$18=""</formula>
    </cfRule>
    <cfRule type="expression" dxfId="11" priority="6" stopIfTrue="1">
      <formula>$I$18&gt;0</formula>
    </cfRule>
  </conditionalFormatting>
  <conditionalFormatting sqref="H17">
    <cfRule type="expression" dxfId="10" priority="7" stopIfTrue="1">
      <formula>$H$18=""</formula>
    </cfRule>
    <cfRule type="expression" dxfId="9" priority="8" stopIfTrue="1">
      <formula>$H$18&gt;0</formula>
    </cfRule>
  </conditionalFormatting>
  <conditionalFormatting sqref="G17">
    <cfRule type="expression" dxfId="8" priority="9" stopIfTrue="1">
      <formula>$G$18=""</formula>
    </cfRule>
    <cfRule type="expression" dxfId="7" priority="10" stopIfTrue="1">
      <formula>$G$18&gt;0</formula>
    </cfRule>
  </conditionalFormatting>
  <conditionalFormatting sqref="F17">
    <cfRule type="expression" dxfId="6" priority="11" stopIfTrue="1">
      <formula>$F$18=""</formula>
    </cfRule>
    <cfRule type="expression" dxfId="5" priority="12" stopIfTrue="1">
      <formula>$F$18&gt;0</formula>
    </cfRule>
  </conditionalFormatting>
  <conditionalFormatting sqref="E28">
    <cfRule type="expression" dxfId="4" priority="13" stopIfTrue="1">
      <formula>$E$26&gt;0</formula>
    </cfRule>
  </conditionalFormatting>
  <conditionalFormatting sqref="F28">
    <cfRule type="expression" dxfId="3" priority="14" stopIfTrue="1">
      <formula>$F$26&gt;0</formula>
    </cfRule>
  </conditionalFormatting>
  <conditionalFormatting sqref="G28">
    <cfRule type="expression" dxfId="2" priority="15" stopIfTrue="1">
      <formula>$G$26&gt;0</formula>
    </cfRule>
  </conditionalFormatting>
  <conditionalFormatting sqref="H28">
    <cfRule type="expression" dxfId="1" priority="16" stopIfTrue="1">
      <formula>$H$26&gt;0</formula>
    </cfRule>
  </conditionalFormatting>
  <conditionalFormatting sqref="I28">
    <cfRule type="expression" dxfId="0" priority="17" stopIfTrue="1">
      <formula>$I$26&gt;0</formula>
    </cfRule>
  </conditionalFormatting>
  <hyperlinks>
    <hyperlink ref="C32" location="'Kaavio'!A1" display="DIAGRAM" xr:uid="{00000000-0004-0000-0100-000000000000}"/>
    <hyperlink ref="C14" location="'Jaksott. investointikust.'!A1" display="Vid periodiska investeringskostnader klicka här" xr:uid="{00000000-0004-0000-0100-000001000000}"/>
    <hyperlink ref="C18" location="'Käyttökustannus'!A1" display="Vid specificerade driftkostnader klicka här" xr:uid="{00000000-0004-0000-0100-000002000000}"/>
    <hyperlink ref="C33" location="'Herkkyysanalyysi'!A1" display="KLICKA HÄR FÖR KÄNSLIGHETSANALYS" xr:uid="{00000000-0004-0000-0100-000003000000}"/>
    <hyperlink ref="C34:D34" location="'Tiedot'!A1" display="KLICKA HÄR FÖR INFORMATION" xr:uid="{00000000-0004-0000-0100-000004000000}"/>
  </hyperlinks>
  <printOptions horizontalCentered="1" verticalCentered="1"/>
  <pageMargins left="0.70866141732283472" right="0.70866141732283472" top="0.74803149606299213" bottom="0.74803149606299213" header="0.31496062992125984" footer="0.31496062992125984"/>
  <pageSetup paperSize="9" scale="95" orientation="landscape" r:id="rId1"/>
  <headerFooter>
    <oddFooter>&amp;L&amp;G&amp;Cwww.motivanhankintapalvelu.fi&amp;RLCC YLEINEN</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9">
    <pageSetUpPr fitToPage="1"/>
  </sheetPr>
  <dimension ref="A1:X45"/>
  <sheetViews>
    <sheetView workbookViewId="0">
      <selection activeCell="J52" sqref="J52"/>
    </sheetView>
  </sheetViews>
  <sheetFormatPr defaultColWidth="9.140625" defaultRowHeight="12" x14ac:dyDescent="0.2"/>
  <cols>
    <col min="1" max="1" width="2.7109375" style="45" customWidth="1"/>
    <col min="2" max="2" width="1.5703125" style="45" customWidth="1"/>
    <col min="3" max="18" width="9.140625" style="45"/>
    <col min="19" max="19" width="1.5703125" style="45" customWidth="1"/>
    <col min="20" max="20" width="2.140625" style="45" customWidth="1"/>
    <col min="21" max="21" width="2.5703125" style="45" customWidth="1"/>
    <col min="22" max="22" width="1.5703125" style="45" customWidth="1"/>
    <col min="23" max="23" width="23.5703125" style="45" customWidth="1"/>
    <col min="24" max="24" width="1.85546875" style="45" customWidth="1"/>
    <col min="25" max="16384" width="9.140625" style="45"/>
  </cols>
  <sheetData>
    <row r="1" spans="2:24" ht="29.1" customHeight="1" thickBot="1" x14ac:dyDescent="0.25"/>
    <row r="2" spans="2:24" ht="6" customHeight="1" thickBot="1" x14ac:dyDescent="0.25">
      <c r="B2" s="109"/>
      <c r="C2" s="133"/>
      <c r="D2" s="133"/>
      <c r="E2" s="134"/>
      <c r="F2" s="134"/>
      <c r="G2" s="134"/>
      <c r="H2" s="134"/>
      <c r="I2" s="134"/>
      <c r="J2" s="135"/>
      <c r="K2" s="133"/>
      <c r="L2" s="134"/>
      <c r="M2" s="134"/>
      <c r="N2" s="134"/>
      <c r="O2" s="134"/>
      <c r="P2" s="134"/>
      <c r="Q2" s="135"/>
      <c r="R2" s="134"/>
      <c r="S2" s="135"/>
      <c r="T2" s="135"/>
      <c r="U2" s="135"/>
      <c r="V2" s="135"/>
      <c r="W2" s="135"/>
      <c r="X2" s="135"/>
    </row>
    <row r="3" spans="2:24" ht="18" customHeight="1" thickBot="1" x14ac:dyDescent="0.25">
      <c r="B3" s="273" t="s">
        <v>29</v>
      </c>
      <c r="C3" s="274"/>
      <c r="D3" s="274"/>
      <c r="E3" s="274"/>
      <c r="F3" s="274"/>
      <c r="G3" s="274"/>
      <c r="H3" s="274"/>
      <c r="I3" s="274"/>
      <c r="J3" s="274"/>
      <c r="K3" s="274"/>
      <c r="L3" s="274"/>
      <c r="M3" s="274"/>
      <c r="N3" s="274"/>
      <c r="O3" s="274"/>
      <c r="P3" s="274"/>
      <c r="Q3" s="274"/>
      <c r="R3" s="274"/>
      <c r="S3" s="168"/>
      <c r="T3" s="168"/>
      <c r="U3" s="168"/>
      <c r="V3" s="168"/>
      <c r="W3" s="168"/>
      <c r="X3" s="168"/>
    </row>
    <row r="4" spans="2:24" ht="14.1" customHeight="1" thickBot="1" x14ac:dyDescent="0.25">
      <c r="B4" s="109"/>
      <c r="C4" s="133"/>
      <c r="D4" s="83"/>
      <c r="E4" s="34"/>
      <c r="F4" s="34"/>
      <c r="G4" s="34"/>
      <c r="H4" s="34"/>
      <c r="I4" s="34"/>
      <c r="J4" s="35"/>
      <c r="K4" s="83"/>
      <c r="L4" s="34"/>
      <c r="M4" s="34"/>
      <c r="N4" s="34"/>
      <c r="O4" s="34"/>
      <c r="P4" s="34"/>
      <c r="Q4" s="35"/>
      <c r="R4" s="34"/>
      <c r="S4" s="35"/>
      <c r="T4" s="35"/>
      <c r="U4" s="35"/>
      <c r="V4" s="35"/>
      <c r="W4" s="35"/>
      <c r="X4" s="35"/>
    </row>
    <row r="5" spans="2:24" x14ac:dyDescent="0.2">
      <c r="B5" s="49"/>
      <c r="C5" s="51"/>
      <c r="D5" s="51"/>
      <c r="E5" s="51"/>
      <c r="F5" s="51"/>
      <c r="G5" s="51"/>
      <c r="H5" s="51"/>
      <c r="I5" s="51"/>
      <c r="J5" s="51"/>
      <c r="K5" s="51"/>
      <c r="L5" s="51"/>
      <c r="M5" s="51"/>
      <c r="N5" s="51"/>
      <c r="O5" s="51"/>
      <c r="P5" s="51"/>
      <c r="Q5" s="51"/>
      <c r="R5" s="51"/>
      <c r="S5" s="52"/>
      <c r="T5" s="49"/>
      <c r="U5" s="51"/>
      <c r="V5" s="51"/>
      <c r="W5" s="51"/>
      <c r="X5" s="52"/>
    </row>
    <row r="6" spans="2:24" x14ac:dyDescent="0.2">
      <c r="B6" s="53"/>
      <c r="C6" s="48"/>
      <c r="D6" s="48"/>
      <c r="E6" s="48"/>
      <c r="F6" s="48"/>
      <c r="G6" s="48"/>
      <c r="H6" s="48"/>
      <c r="I6" s="48"/>
      <c r="J6" s="48"/>
      <c r="K6" s="48"/>
      <c r="L6" s="48"/>
      <c r="M6" s="48"/>
      <c r="N6" s="48"/>
      <c r="O6" s="48"/>
      <c r="P6" s="48"/>
      <c r="Q6" s="48"/>
      <c r="R6" s="48"/>
      <c r="S6" s="54"/>
      <c r="T6" s="53"/>
      <c r="U6" s="48"/>
      <c r="V6" s="48"/>
      <c r="W6" s="48"/>
      <c r="X6" s="54"/>
    </row>
    <row r="7" spans="2:24" ht="15.75" x14ac:dyDescent="0.25">
      <c r="B7" s="53"/>
      <c r="C7" s="48"/>
      <c r="D7" s="48"/>
      <c r="E7" s="48"/>
      <c r="F7" s="48"/>
      <c r="G7" s="48"/>
      <c r="H7" s="48"/>
      <c r="I7" s="48"/>
      <c r="J7" s="48"/>
      <c r="K7" s="48"/>
      <c r="L7" s="48"/>
      <c r="M7" s="48"/>
      <c r="N7" s="48"/>
      <c r="O7" s="48"/>
      <c r="P7" s="48"/>
      <c r="Q7" s="48"/>
      <c r="R7" s="48"/>
      <c r="S7" s="54"/>
      <c r="T7" s="53"/>
      <c r="U7" s="175"/>
      <c r="V7" s="48"/>
      <c r="W7" s="48"/>
      <c r="X7" s="54"/>
    </row>
    <row r="8" spans="2:24" x14ac:dyDescent="0.2">
      <c r="B8" s="53"/>
      <c r="C8" s="48"/>
      <c r="D8" s="48"/>
      <c r="E8" s="48"/>
      <c r="F8" s="48"/>
      <c r="G8" s="48"/>
      <c r="H8" s="48"/>
      <c r="I8" s="48"/>
      <c r="J8" s="48"/>
      <c r="K8" s="48"/>
      <c r="L8" s="48"/>
      <c r="M8" s="48"/>
      <c r="N8" s="48"/>
      <c r="O8" s="48"/>
      <c r="P8" s="48"/>
      <c r="Q8" s="48"/>
      <c r="R8" s="48"/>
      <c r="S8" s="54"/>
      <c r="T8" s="53"/>
      <c r="U8" s="48"/>
      <c r="V8" s="48"/>
      <c r="W8" s="48"/>
      <c r="X8" s="54"/>
    </row>
    <row r="9" spans="2:24" x14ac:dyDescent="0.2">
      <c r="B9" s="53"/>
      <c r="C9" s="48"/>
      <c r="D9" s="48"/>
      <c r="E9" s="48"/>
      <c r="F9" s="48"/>
      <c r="G9" s="48"/>
      <c r="H9" s="48"/>
      <c r="I9" s="48"/>
      <c r="J9" s="48"/>
      <c r="K9" s="48"/>
      <c r="L9" s="48"/>
      <c r="M9" s="48"/>
      <c r="N9" s="48"/>
      <c r="O9" s="48"/>
      <c r="P9" s="48"/>
      <c r="Q9" s="48"/>
      <c r="R9" s="48"/>
      <c r="S9" s="54"/>
      <c r="T9" s="53"/>
      <c r="X9" s="54"/>
    </row>
    <row r="10" spans="2:24" x14ac:dyDescent="0.2">
      <c r="B10" s="53"/>
      <c r="C10" s="48"/>
      <c r="D10" s="48"/>
      <c r="E10" s="48"/>
      <c r="F10" s="48"/>
      <c r="G10" s="48"/>
      <c r="H10" s="48"/>
      <c r="I10" s="48"/>
      <c r="J10" s="48"/>
      <c r="K10" s="48"/>
      <c r="L10" s="48"/>
      <c r="M10" s="48"/>
      <c r="N10" s="48"/>
      <c r="O10" s="48"/>
      <c r="P10" s="48"/>
      <c r="Q10" s="48"/>
      <c r="R10" s="48"/>
      <c r="S10" s="54"/>
      <c r="T10" s="53"/>
      <c r="U10" s="178"/>
      <c r="V10" s="48"/>
      <c r="W10" s="48" t="s">
        <v>30</v>
      </c>
      <c r="X10" s="54"/>
    </row>
    <row r="11" spans="2:24" x14ac:dyDescent="0.2">
      <c r="B11" s="53"/>
      <c r="C11" s="48"/>
      <c r="D11" s="48"/>
      <c r="E11" s="48"/>
      <c r="F11" s="48"/>
      <c r="G11" s="48"/>
      <c r="H11" s="48"/>
      <c r="I11" s="48"/>
      <c r="J11" s="48"/>
      <c r="K11" s="48"/>
      <c r="L11" s="48"/>
      <c r="M11" s="48"/>
      <c r="N11" s="48"/>
      <c r="O11" s="48"/>
      <c r="P11" s="48"/>
      <c r="Q11" s="48"/>
      <c r="R11" s="48"/>
      <c r="S11" s="54"/>
      <c r="T11" s="53"/>
      <c r="U11" s="48"/>
      <c r="V11" s="48"/>
      <c r="W11" s="48"/>
      <c r="X11" s="54"/>
    </row>
    <row r="12" spans="2:24" x14ac:dyDescent="0.2">
      <c r="B12" s="53"/>
      <c r="C12" s="48"/>
      <c r="D12" s="48"/>
      <c r="E12" s="48"/>
      <c r="F12" s="48"/>
      <c r="G12" s="48"/>
      <c r="H12" s="48"/>
      <c r="I12" s="48"/>
      <c r="J12" s="48"/>
      <c r="K12" s="48"/>
      <c r="L12" s="48"/>
      <c r="M12" s="48"/>
      <c r="N12" s="48"/>
      <c r="O12" s="48"/>
      <c r="P12" s="48"/>
      <c r="Q12" s="48"/>
      <c r="R12" s="48"/>
      <c r="S12" s="54"/>
      <c r="T12" s="53"/>
      <c r="U12" s="179"/>
      <c r="V12" s="48"/>
      <c r="W12" s="48" t="s">
        <v>31</v>
      </c>
      <c r="X12" s="54"/>
    </row>
    <row r="13" spans="2:24" x14ac:dyDescent="0.2">
      <c r="B13" s="53"/>
      <c r="C13" s="48"/>
      <c r="D13" s="48"/>
      <c r="E13" s="48"/>
      <c r="F13" s="48"/>
      <c r="G13" s="48"/>
      <c r="H13" s="48"/>
      <c r="I13" s="48"/>
      <c r="J13" s="48"/>
      <c r="K13" s="48"/>
      <c r="L13" s="48"/>
      <c r="M13" s="48"/>
      <c r="N13" s="48"/>
      <c r="O13" s="48"/>
      <c r="P13" s="48"/>
      <c r="Q13" s="48"/>
      <c r="R13" s="48"/>
      <c r="S13" s="54"/>
      <c r="T13" s="53"/>
      <c r="U13" s="48"/>
      <c r="V13" s="48"/>
      <c r="W13" s="48"/>
      <c r="X13" s="54"/>
    </row>
    <row r="14" spans="2:24" x14ac:dyDescent="0.2">
      <c r="B14" s="53"/>
      <c r="C14" s="48"/>
      <c r="D14" s="48"/>
      <c r="E14" s="48"/>
      <c r="F14" s="48"/>
      <c r="G14" s="48"/>
      <c r="H14" s="48"/>
      <c r="I14" s="48"/>
      <c r="J14" s="48"/>
      <c r="K14" s="48"/>
      <c r="L14" s="48"/>
      <c r="M14" s="48"/>
      <c r="N14" s="48"/>
      <c r="O14" s="48"/>
      <c r="P14" s="48"/>
      <c r="Q14" s="48"/>
      <c r="R14" s="48"/>
      <c r="S14" s="54"/>
      <c r="T14" s="53"/>
      <c r="U14" s="177"/>
      <c r="V14" s="48"/>
      <c r="W14" s="48" t="s">
        <v>32</v>
      </c>
      <c r="X14" s="54"/>
    </row>
    <row r="15" spans="2:24" x14ac:dyDescent="0.2">
      <c r="B15" s="53"/>
      <c r="C15" s="48"/>
      <c r="D15" s="48"/>
      <c r="E15" s="48"/>
      <c r="F15" s="48"/>
      <c r="G15" s="48"/>
      <c r="H15" s="48"/>
      <c r="I15" s="48"/>
      <c r="J15" s="48"/>
      <c r="K15" s="48"/>
      <c r="L15" s="48"/>
      <c r="M15" s="48"/>
      <c r="N15" s="48"/>
      <c r="O15" s="48"/>
      <c r="P15" s="48"/>
      <c r="Q15" s="48"/>
      <c r="R15" s="48"/>
      <c r="S15" s="54"/>
      <c r="T15" s="53"/>
      <c r="U15" s="48"/>
      <c r="V15" s="48"/>
      <c r="W15" s="48"/>
      <c r="X15" s="54"/>
    </row>
    <row r="16" spans="2:24" x14ac:dyDescent="0.2">
      <c r="B16" s="53"/>
      <c r="C16" s="48"/>
      <c r="D16" s="48"/>
      <c r="E16" s="48"/>
      <c r="F16" s="48"/>
      <c r="G16" s="48"/>
      <c r="H16" s="48"/>
      <c r="I16" s="48"/>
      <c r="J16" s="48"/>
      <c r="K16" s="48"/>
      <c r="L16" s="48"/>
      <c r="M16" s="48"/>
      <c r="N16" s="48"/>
      <c r="O16" s="48"/>
      <c r="P16" s="48"/>
      <c r="Q16" s="48"/>
      <c r="R16" s="48"/>
      <c r="S16" s="54"/>
      <c r="T16" s="53"/>
      <c r="U16" s="176"/>
      <c r="W16" s="48" t="s">
        <v>33</v>
      </c>
      <c r="X16" s="54"/>
    </row>
    <row r="17" spans="2:24" x14ac:dyDescent="0.2">
      <c r="B17" s="53"/>
      <c r="C17" s="48"/>
      <c r="D17" s="48"/>
      <c r="E17" s="48"/>
      <c r="F17" s="48"/>
      <c r="G17" s="48"/>
      <c r="H17" s="48"/>
      <c r="I17" s="48"/>
      <c r="J17" s="48"/>
      <c r="K17" s="48"/>
      <c r="L17" s="48"/>
      <c r="M17" s="48"/>
      <c r="N17" s="48"/>
      <c r="O17" s="48"/>
      <c r="P17" s="48"/>
      <c r="Q17" s="48"/>
      <c r="R17" s="48"/>
      <c r="S17" s="54"/>
      <c r="T17" s="53"/>
      <c r="U17" s="48"/>
      <c r="V17" s="48"/>
      <c r="W17" s="48"/>
      <c r="X17" s="54"/>
    </row>
    <row r="18" spans="2:24" x14ac:dyDescent="0.2">
      <c r="B18" s="53"/>
      <c r="C18" s="48"/>
      <c r="D18" s="48"/>
      <c r="E18" s="48"/>
      <c r="F18" s="48"/>
      <c r="G18" s="48"/>
      <c r="H18" s="48"/>
      <c r="I18" s="48"/>
      <c r="J18" s="48"/>
      <c r="K18" s="48"/>
      <c r="L18" s="48"/>
      <c r="M18" s="48"/>
      <c r="N18" s="48"/>
      <c r="O18" s="48"/>
      <c r="P18" s="48"/>
      <c r="Q18" s="48"/>
      <c r="R18" s="48"/>
      <c r="S18" s="54"/>
      <c r="T18" s="53"/>
      <c r="U18" s="48"/>
      <c r="V18" s="48"/>
      <c r="W18" s="48"/>
      <c r="X18" s="54"/>
    </row>
    <row r="19" spans="2:24" x14ac:dyDescent="0.2">
      <c r="B19" s="53"/>
      <c r="C19" s="48"/>
      <c r="D19" s="48"/>
      <c r="E19" s="48"/>
      <c r="F19" s="48"/>
      <c r="G19" s="48"/>
      <c r="H19" s="48"/>
      <c r="I19" s="48"/>
      <c r="J19" s="48"/>
      <c r="K19" s="48"/>
      <c r="L19" s="48"/>
      <c r="M19" s="48"/>
      <c r="N19" s="48"/>
      <c r="O19" s="48"/>
      <c r="P19" s="48"/>
      <c r="Q19" s="48"/>
      <c r="R19" s="48"/>
      <c r="S19" s="54"/>
      <c r="T19" s="53"/>
      <c r="U19" s="48"/>
      <c r="V19" s="48"/>
      <c r="W19" s="48"/>
      <c r="X19" s="54"/>
    </row>
    <row r="20" spans="2:24" x14ac:dyDescent="0.2">
      <c r="B20" s="53"/>
      <c r="C20" s="48"/>
      <c r="D20" s="48"/>
      <c r="E20" s="48"/>
      <c r="F20" s="48"/>
      <c r="G20" s="48"/>
      <c r="H20" s="48"/>
      <c r="I20" s="48"/>
      <c r="J20" s="48"/>
      <c r="K20" s="48"/>
      <c r="L20" s="48"/>
      <c r="M20" s="48"/>
      <c r="N20" s="48"/>
      <c r="O20" s="48"/>
      <c r="P20" s="48"/>
      <c r="Q20" s="48"/>
      <c r="R20" s="48"/>
      <c r="S20" s="54"/>
      <c r="T20" s="53"/>
      <c r="U20" s="48"/>
      <c r="V20" s="48"/>
      <c r="W20" s="48"/>
      <c r="X20" s="54"/>
    </row>
    <row r="21" spans="2:24" ht="12.75" thickBot="1" x14ac:dyDescent="0.25">
      <c r="B21" s="53"/>
      <c r="C21" s="48"/>
      <c r="D21" s="48"/>
      <c r="E21" s="48"/>
      <c r="F21" s="48"/>
      <c r="G21" s="48"/>
      <c r="H21" s="48"/>
      <c r="I21" s="48"/>
      <c r="J21" s="48"/>
      <c r="K21" s="48"/>
      <c r="L21" s="48"/>
      <c r="M21" s="48"/>
      <c r="N21" s="48"/>
      <c r="O21" s="48"/>
      <c r="P21" s="48"/>
      <c r="Q21" s="48"/>
      <c r="R21" s="48"/>
      <c r="S21" s="54"/>
      <c r="T21" s="53"/>
      <c r="U21" s="48"/>
      <c r="V21" s="48"/>
      <c r="W21" s="48"/>
      <c r="X21" s="54"/>
    </row>
    <row r="22" spans="2:24" x14ac:dyDescent="0.2">
      <c r="B22" s="49"/>
      <c r="C22" s="51"/>
      <c r="D22" s="51"/>
      <c r="E22" s="51"/>
      <c r="F22" s="51"/>
      <c r="G22" s="51"/>
      <c r="H22" s="51"/>
      <c r="I22" s="51"/>
      <c r="J22" s="52"/>
      <c r="K22" s="51"/>
      <c r="L22" s="51"/>
      <c r="M22" s="51"/>
      <c r="N22" s="51"/>
      <c r="O22" s="51"/>
      <c r="P22" s="51"/>
      <c r="Q22" s="51"/>
      <c r="R22" s="51"/>
      <c r="S22" s="52"/>
      <c r="T22" s="49"/>
      <c r="U22" s="51"/>
      <c r="V22" s="51"/>
      <c r="W22" s="51"/>
      <c r="X22" s="52"/>
    </row>
    <row r="23" spans="2:24" x14ac:dyDescent="0.2">
      <c r="B23" s="53"/>
      <c r="C23" s="48"/>
      <c r="D23" s="48"/>
      <c r="E23" s="48"/>
      <c r="F23" s="48"/>
      <c r="G23" s="48"/>
      <c r="H23" s="48"/>
      <c r="I23" s="48"/>
      <c r="J23" s="54"/>
      <c r="K23" s="48"/>
      <c r="L23" s="48"/>
      <c r="M23" s="48"/>
      <c r="N23" s="48"/>
      <c r="O23" s="48"/>
      <c r="P23" s="48"/>
      <c r="Q23" s="48"/>
      <c r="R23" s="48"/>
      <c r="S23" s="54"/>
      <c r="T23" s="53"/>
      <c r="U23" s="48"/>
      <c r="V23" s="48"/>
      <c r="W23" s="48"/>
      <c r="X23" s="54"/>
    </row>
    <row r="24" spans="2:24" x14ac:dyDescent="0.2">
      <c r="B24" s="53"/>
      <c r="C24" s="48"/>
      <c r="D24" s="48"/>
      <c r="E24" s="48"/>
      <c r="F24" s="48"/>
      <c r="G24" s="48"/>
      <c r="H24" s="48"/>
      <c r="I24" s="48"/>
      <c r="J24" s="54"/>
      <c r="K24" s="48"/>
      <c r="L24" s="48"/>
      <c r="M24" s="48"/>
      <c r="N24" s="48"/>
      <c r="O24" s="48"/>
      <c r="P24" s="48"/>
      <c r="Q24" s="48"/>
      <c r="R24" s="48"/>
      <c r="S24" s="54"/>
      <c r="T24" s="53"/>
      <c r="U24" s="48"/>
      <c r="V24" s="48"/>
      <c r="W24" s="48"/>
      <c r="X24" s="54"/>
    </row>
    <row r="25" spans="2:24" x14ac:dyDescent="0.2">
      <c r="B25" s="53"/>
      <c r="C25" s="48"/>
      <c r="D25" s="48"/>
      <c r="E25" s="48"/>
      <c r="F25" s="48"/>
      <c r="G25" s="48"/>
      <c r="H25" s="48"/>
      <c r="I25" s="48"/>
      <c r="J25" s="54"/>
      <c r="K25" s="48"/>
      <c r="L25" s="48"/>
      <c r="M25" s="48"/>
      <c r="N25" s="48"/>
      <c r="O25" s="48"/>
      <c r="P25" s="48"/>
      <c r="Q25" s="48"/>
      <c r="R25" s="48"/>
      <c r="S25" s="54"/>
      <c r="T25" s="53"/>
      <c r="U25" s="48"/>
      <c r="V25" s="48"/>
      <c r="W25" s="48"/>
      <c r="X25" s="54"/>
    </row>
    <row r="26" spans="2:24" x14ac:dyDescent="0.2">
      <c r="B26" s="53"/>
      <c r="C26" s="48"/>
      <c r="D26" s="48"/>
      <c r="E26" s="48"/>
      <c r="F26" s="48"/>
      <c r="G26" s="48"/>
      <c r="H26" s="48"/>
      <c r="I26" s="48"/>
      <c r="J26" s="54"/>
      <c r="K26" s="48"/>
      <c r="L26" s="48"/>
      <c r="M26" s="48"/>
      <c r="N26" s="48"/>
      <c r="O26" s="48"/>
      <c r="P26" s="48"/>
      <c r="Q26" s="48"/>
      <c r="R26" s="48"/>
      <c r="S26" s="54"/>
      <c r="T26" s="53"/>
      <c r="U26" s="48"/>
      <c r="V26" s="48"/>
      <c r="W26" s="48"/>
      <c r="X26" s="54"/>
    </row>
    <row r="27" spans="2:24" x14ac:dyDescent="0.2">
      <c r="B27" s="53"/>
      <c r="C27" s="48"/>
      <c r="D27" s="48"/>
      <c r="E27" s="48"/>
      <c r="F27" s="48"/>
      <c r="G27" s="48"/>
      <c r="H27" s="48"/>
      <c r="I27" s="48"/>
      <c r="J27" s="54"/>
      <c r="K27" s="48"/>
      <c r="L27" s="48"/>
      <c r="M27" s="48"/>
      <c r="N27" s="48"/>
      <c r="O27" s="48"/>
      <c r="P27" s="48"/>
      <c r="Q27" s="48"/>
      <c r="R27" s="48"/>
      <c r="S27" s="54"/>
      <c r="T27" s="53"/>
      <c r="U27" s="176"/>
      <c r="V27" s="48"/>
      <c r="W27" s="48" t="s">
        <v>34</v>
      </c>
      <c r="X27" s="54"/>
    </row>
    <row r="28" spans="2:24" x14ac:dyDescent="0.2">
      <c r="B28" s="53"/>
      <c r="C28" s="48"/>
      <c r="D28" s="48"/>
      <c r="E28" s="48"/>
      <c r="F28" s="48"/>
      <c r="G28" s="48"/>
      <c r="H28" s="48"/>
      <c r="I28" s="48"/>
      <c r="J28" s="54"/>
      <c r="K28" s="48"/>
      <c r="L28" s="48"/>
      <c r="M28" s="48"/>
      <c r="N28" s="48"/>
      <c r="O28" s="48"/>
      <c r="P28" s="48"/>
      <c r="Q28" s="48"/>
      <c r="R28" s="48"/>
      <c r="S28" s="54"/>
      <c r="T28" s="53"/>
      <c r="U28" s="48"/>
      <c r="V28" s="48"/>
      <c r="W28" s="48"/>
      <c r="X28" s="54"/>
    </row>
    <row r="29" spans="2:24" x14ac:dyDescent="0.2">
      <c r="B29" s="53"/>
      <c r="C29" s="48"/>
      <c r="D29" s="48"/>
      <c r="E29" s="48"/>
      <c r="F29" s="48"/>
      <c r="G29" s="48"/>
      <c r="H29" s="48"/>
      <c r="I29" s="48"/>
      <c r="J29" s="54"/>
      <c r="K29" s="48"/>
      <c r="L29" s="48"/>
      <c r="M29" s="48"/>
      <c r="N29" s="48"/>
      <c r="O29" s="48"/>
      <c r="P29" s="48"/>
      <c r="Q29" s="48"/>
      <c r="R29" s="48"/>
      <c r="S29" s="54"/>
      <c r="T29" s="53"/>
      <c r="U29" s="179"/>
      <c r="V29" s="48"/>
      <c r="W29" s="48" t="s">
        <v>35</v>
      </c>
      <c r="X29" s="54"/>
    </row>
    <row r="30" spans="2:24" x14ac:dyDescent="0.2">
      <c r="B30" s="53"/>
      <c r="C30" s="48"/>
      <c r="D30" s="48"/>
      <c r="E30" s="48"/>
      <c r="F30" s="48"/>
      <c r="G30" s="48"/>
      <c r="H30" s="48"/>
      <c r="I30" s="48"/>
      <c r="J30" s="54"/>
      <c r="K30" s="48"/>
      <c r="L30" s="48"/>
      <c r="M30" s="48"/>
      <c r="N30" s="48"/>
      <c r="O30" s="48"/>
      <c r="P30" s="48"/>
      <c r="Q30" s="48"/>
      <c r="R30" s="48"/>
      <c r="S30" s="54"/>
      <c r="T30" s="53"/>
      <c r="U30" s="48"/>
      <c r="V30" s="48"/>
      <c r="W30" s="48"/>
      <c r="X30" s="54"/>
    </row>
    <row r="31" spans="2:24" x14ac:dyDescent="0.2">
      <c r="B31" s="53"/>
      <c r="C31" s="48"/>
      <c r="D31" s="48"/>
      <c r="E31" s="48"/>
      <c r="F31" s="48"/>
      <c r="G31" s="48"/>
      <c r="H31" s="48"/>
      <c r="I31" s="48"/>
      <c r="J31" s="54"/>
      <c r="K31" s="48"/>
      <c r="L31" s="48"/>
      <c r="M31" s="48"/>
      <c r="N31" s="48"/>
      <c r="O31" s="48"/>
      <c r="P31" s="48"/>
      <c r="Q31" s="48"/>
      <c r="R31" s="48"/>
      <c r="S31" s="54"/>
      <c r="T31" s="53"/>
      <c r="U31" s="178"/>
      <c r="V31" s="48"/>
      <c r="W31" s="48" t="s">
        <v>36</v>
      </c>
      <c r="X31" s="54"/>
    </row>
    <row r="32" spans="2:24" x14ac:dyDescent="0.2">
      <c r="B32" s="53"/>
      <c r="C32" s="48"/>
      <c r="D32" s="48"/>
      <c r="E32" s="48"/>
      <c r="F32" s="48"/>
      <c r="G32" s="48"/>
      <c r="H32" s="48"/>
      <c r="I32" s="48"/>
      <c r="J32" s="54"/>
      <c r="K32" s="48"/>
      <c r="L32" s="48"/>
      <c r="M32" s="48"/>
      <c r="N32" s="48"/>
      <c r="O32" s="48"/>
      <c r="P32" s="48"/>
      <c r="Q32" s="48"/>
      <c r="R32" s="48"/>
      <c r="S32" s="54"/>
      <c r="T32" s="53"/>
      <c r="U32" s="48"/>
      <c r="V32" s="48"/>
      <c r="W32" s="48"/>
      <c r="X32" s="54"/>
    </row>
    <row r="33" spans="1:24" x14ac:dyDescent="0.2">
      <c r="B33" s="53"/>
      <c r="C33" s="48"/>
      <c r="D33" s="48"/>
      <c r="E33" s="48"/>
      <c r="F33" s="48"/>
      <c r="G33" s="48"/>
      <c r="H33" s="48"/>
      <c r="I33" s="48"/>
      <c r="J33" s="54"/>
      <c r="K33" s="48"/>
      <c r="L33" s="48"/>
      <c r="M33" s="48"/>
      <c r="N33" s="48"/>
      <c r="O33" s="48"/>
      <c r="P33" s="48"/>
      <c r="Q33" s="48"/>
      <c r="R33" s="48"/>
      <c r="S33" s="54"/>
      <c r="T33" s="53"/>
      <c r="U33" s="48"/>
      <c r="V33" s="48"/>
      <c r="W33" s="48"/>
      <c r="X33" s="54"/>
    </row>
    <row r="34" spans="1:24" x14ac:dyDescent="0.2">
      <c r="B34" s="53"/>
      <c r="C34" s="48"/>
      <c r="D34" s="48"/>
      <c r="E34" s="48"/>
      <c r="F34" s="48"/>
      <c r="G34" s="48"/>
      <c r="H34" s="48"/>
      <c r="I34" s="48"/>
      <c r="J34" s="54"/>
      <c r="K34" s="48"/>
      <c r="L34" s="48"/>
      <c r="M34" s="48"/>
      <c r="N34" s="48"/>
      <c r="O34" s="48"/>
      <c r="P34" s="48"/>
      <c r="Q34" s="48"/>
      <c r="R34" s="48"/>
      <c r="S34" s="54"/>
      <c r="T34" s="53"/>
      <c r="U34" s="48"/>
      <c r="V34" s="48"/>
      <c r="W34" s="48"/>
      <c r="X34" s="54"/>
    </row>
    <row r="35" spans="1:24" x14ac:dyDescent="0.2">
      <c r="B35" s="53"/>
      <c r="C35" s="48"/>
      <c r="D35" s="48"/>
      <c r="E35" s="48"/>
      <c r="F35" s="48"/>
      <c r="G35" s="48"/>
      <c r="H35" s="48"/>
      <c r="I35" s="48"/>
      <c r="J35" s="54"/>
      <c r="K35" s="48"/>
      <c r="L35" s="48"/>
      <c r="M35" s="48"/>
      <c r="N35" s="48"/>
      <c r="O35" s="48"/>
      <c r="P35" s="48"/>
      <c r="Q35" s="48"/>
      <c r="R35" s="48"/>
      <c r="S35" s="54"/>
      <c r="T35" s="53"/>
      <c r="U35" s="48"/>
      <c r="V35" s="48"/>
      <c r="W35" s="48"/>
      <c r="X35" s="54"/>
    </row>
    <row r="36" spans="1:24" x14ac:dyDescent="0.2">
      <c r="B36" s="53"/>
      <c r="C36" s="48"/>
      <c r="D36" s="48"/>
      <c r="E36" s="48"/>
      <c r="F36" s="48"/>
      <c r="G36" s="48"/>
      <c r="H36" s="48"/>
      <c r="I36" s="48"/>
      <c r="J36" s="54"/>
      <c r="K36" s="48"/>
      <c r="L36" s="48"/>
      <c r="M36" s="48"/>
      <c r="N36" s="48"/>
      <c r="O36" s="48"/>
      <c r="P36" s="48"/>
      <c r="Q36" s="48"/>
      <c r="R36" s="48"/>
      <c r="S36" s="54"/>
      <c r="T36" s="53"/>
      <c r="U36" s="48"/>
      <c r="V36" s="48"/>
      <c r="W36" s="48"/>
      <c r="X36" s="54"/>
    </row>
    <row r="37" spans="1:24" x14ac:dyDescent="0.2">
      <c r="B37" s="53"/>
      <c r="C37" s="48"/>
      <c r="D37" s="48"/>
      <c r="E37" s="48"/>
      <c r="F37" s="48"/>
      <c r="G37" s="48"/>
      <c r="H37" s="48"/>
      <c r="I37" s="48"/>
      <c r="J37" s="54"/>
      <c r="K37" s="48"/>
      <c r="L37" s="48"/>
      <c r="M37" s="48"/>
      <c r="N37" s="48"/>
      <c r="O37" s="48"/>
      <c r="P37" s="48"/>
      <c r="Q37" s="48"/>
      <c r="R37" s="48"/>
      <c r="S37" s="54"/>
      <c r="T37" s="53"/>
      <c r="U37" s="48"/>
      <c r="V37" s="48"/>
      <c r="W37" s="48"/>
      <c r="X37" s="54"/>
    </row>
    <row r="38" spans="1:24" x14ac:dyDescent="0.2">
      <c r="B38" s="53"/>
      <c r="C38" s="48"/>
      <c r="D38" s="48"/>
      <c r="E38" s="48"/>
      <c r="F38" s="48"/>
      <c r="G38" s="48"/>
      <c r="H38" s="48"/>
      <c r="I38" s="48"/>
      <c r="J38" s="54"/>
      <c r="K38" s="48"/>
      <c r="L38" s="48"/>
      <c r="M38" s="48"/>
      <c r="N38" s="48"/>
      <c r="O38" s="48"/>
      <c r="P38" s="48"/>
      <c r="Q38" s="48"/>
      <c r="R38" s="48"/>
      <c r="S38" s="54"/>
      <c r="T38" s="53"/>
      <c r="U38" s="48"/>
      <c r="V38" s="48"/>
      <c r="W38" s="48"/>
      <c r="X38" s="54"/>
    </row>
    <row r="39" spans="1:24" x14ac:dyDescent="0.2">
      <c r="A39" s="131"/>
      <c r="B39" s="53"/>
      <c r="C39" s="48"/>
      <c r="D39" s="48"/>
      <c r="E39" s="48"/>
      <c r="F39" s="136"/>
      <c r="G39" s="48"/>
      <c r="H39" s="48"/>
      <c r="I39" s="48"/>
      <c r="J39" s="54"/>
      <c r="K39" s="48"/>
      <c r="L39" s="48"/>
      <c r="M39" s="48"/>
      <c r="N39" s="48"/>
      <c r="O39" s="48"/>
      <c r="P39" s="48"/>
      <c r="Q39" s="48"/>
      <c r="R39" s="48"/>
      <c r="S39" s="54"/>
      <c r="T39" s="53"/>
      <c r="U39" s="48"/>
      <c r="V39" s="48"/>
      <c r="W39" s="48"/>
      <c r="X39" s="54"/>
    </row>
    <row r="40" spans="1:24" x14ac:dyDescent="0.2">
      <c r="B40" s="53"/>
      <c r="C40" s="48"/>
      <c r="D40" s="48"/>
      <c r="E40" s="48"/>
      <c r="F40" s="48"/>
      <c r="G40" s="48"/>
      <c r="H40" s="48"/>
      <c r="I40" s="48"/>
      <c r="J40" s="54"/>
      <c r="K40" s="48"/>
      <c r="L40" s="48"/>
      <c r="M40" s="48"/>
      <c r="N40" s="48"/>
      <c r="O40" s="48"/>
      <c r="P40" s="48"/>
      <c r="Q40" s="48"/>
      <c r="R40" s="48"/>
      <c r="S40" s="54"/>
      <c r="T40" s="53"/>
      <c r="U40" s="48"/>
      <c r="V40" s="48"/>
      <c r="W40" s="48"/>
      <c r="X40" s="54"/>
    </row>
    <row r="41" spans="1:24" x14ac:dyDescent="0.2">
      <c r="B41" s="53"/>
      <c r="C41" s="48"/>
      <c r="D41" s="48"/>
      <c r="E41" s="48"/>
      <c r="F41" s="48"/>
      <c r="G41" s="48"/>
      <c r="H41" s="48"/>
      <c r="I41" s="48"/>
      <c r="J41" s="54"/>
      <c r="K41" s="48"/>
      <c r="L41" s="48"/>
      <c r="M41" s="48"/>
      <c r="N41" s="48"/>
      <c r="O41" s="48"/>
      <c r="P41" s="48"/>
      <c r="Q41" s="48"/>
      <c r="R41" s="48"/>
      <c r="S41" s="54"/>
      <c r="T41" s="53"/>
      <c r="U41" s="48"/>
      <c r="V41" s="48"/>
      <c r="W41" s="48"/>
      <c r="X41" s="54"/>
    </row>
    <row r="42" spans="1:24" ht="12.75" thickBot="1" x14ac:dyDescent="0.25">
      <c r="B42" s="50"/>
      <c r="C42" s="56"/>
      <c r="D42" s="56"/>
      <c r="E42" s="56"/>
      <c r="F42" s="56"/>
      <c r="G42" s="56"/>
      <c r="H42" s="56"/>
      <c r="I42" s="56"/>
      <c r="J42" s="57"/>
      <c r="K42" s="56"/>
      <c r="L42" s="56"/>
      <c r="M42" s="56"/>
      <c r="N42" s="56"/>
      <c r="O42" s="56"/>
      <c r="P42" s="56"/>
      <c r="Q42" s="56"/>
      <c r="R42" s="56"/>
      <c r="S42" s="57"/>
      <c r="T42" s="50"/>
      <c r="U42" s="56"/>
      <c r="V42" s="56"/>
      <c r="W42" s="56"/>
      <c r="X42" s="57"/>
    </row>
    <row r="44" spans="1:24" ht="31.5" customHeight="1" x14ac:dyDescent="0.3">
      <c r="C44" s="132" t="s">
        <v>37</v>
      </c>
      <c r="D44" s="265" t="s">
        <v>38</v>
      </c>
      <c r="E44" s="265"/>
      <c r="F44" s="265"/>
      <c r="N44" s="63"/>
      <c r="O44" s="63"/>
      <c r="P44" s="63"/>
      <c r="Q44" s="63"/>
    </row>
    <row r="45" spans="1:24" x14ac:dyDescent="0.2">
      <c r="C45" s="132" t="s">
        <v>39</v>
      </c>
      <c r="D45" s="265" t="s">
        <v>40</v>
      </c>
      <c r="E45" s="265"/>
      <c r="F45" s="265"/>
      <c r="G45" s="265"/>
    </row>
  </sheetData>
  <sheetProtection sheet="1"/>
  <mergeCells count="3">
    <mergeCell ref="B3:R3"/>
    <mergeCell ref="D44:F44"/>
    <mergeCell ref="D45:G45"/>
  </mergeCells>
  <phoneticPr fontId="8" type="noConversion"/>
  <hyperlinks>
    <hyperlink ref="D44:E44" location="LCC!A1" display="TILLBAKA TILL LCC-KALKYL" xr:uid="{00000000-0004-0000-0200-000000000000}"/>
    <hyperlink ref="D45:G45" location="'Herkkyysanalyysi'!A1" display="KLICKA HÄR FÖR KÄNSLIGHETSANALYS" xr:uid="{00000000-0004-0000-0200-000001000000}"/>
  </hyperlinks>
  <printOptions horizontalCentered="1" verticalCentered="1"/>
  <pageMargins left="0.70866141732283472" right="0.70866141732283472" top="0.74803149606299213" bottom="0.74803149606299213" header="0.31496062992125984" footer="0.31496062992125984"/>
  <pageSetup paperSize="9" scale="81" orientation="landscape" r:id="rId1"/>
  <headerFooter>
    <oddFooter>&amp;L&amp;G&amp;Cwww.motivanhankintapalvelu.fi&amp;RLCC YLEINEN</oddFoot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pageSetUpPr fitToPage="1"/>
  </sheetPr>
  <dimension ref="A1:AG246"/>
  <sheetViews>
    <sheetView workbookViewId="0">
      <selection activeCell="B1" sqref="B1"/>
    </sheetView>
  </sheetViews>
  <sheetFormatPr defaultColWidth="9.140625" defaultRowHeight="12" x14ac:dyDescent="0.2"/>
  <cols>
    <col min="1" max="1" width="2.7109375" style="58" customWidth="1"/>
    <col min="2" max="2" width="9.140625" style="33"/>
    <col min="3" max="3" width="21.42578125" style="33" customWidth="1"/>
    <col min="4" max="8" width="16.7109375" style="33" customWidth="1"/>
    <col min="9" max="9" width="9.140625" style="33"/>
    <col min="10" max="33" width="9.140625" style="58"/>
    <col min="34" max="16384" width="9.140625" style="33"/>
  </cols>
  <sheetData>
    <row r="1" spans="1:10" ht="29.1" customHeight="1" x14ac:dyDescent="0.2">
      <c r="B1" s="59"/>
      <c r="C1" s="59"/>
      <c r="D1" s="59"/>
      <c r="E1" s="59"/>
      <c r="F1" s="59"/>
      <c r="G1" s="59"/>
      <c r="H1" s="59"/>
      <c r="I1" s="59"/>
    </row>
    <row r="2" spans="1:10" ht="6" customHeight="1" thickBot="1" x14ac:dyDescent="0.25">
      <c r="B2" s="110"/>
      <c r="C2" s="111"/>
      <c r="D2" s="103"/>
      <c r="E2" s="103"/>
      <c r="F2" s="103"/>
      <c r="G2" s="103"/>
      <c r="H2" s="103"/>
      <c r="I2" s="108"/>
    </row>
    <row r="3" spans="1:10" ht="18" customHeight="1" thickBot="1" x14ac:dyDescent="0.25">
      <c r="A3" s="105"/>
      <c r="B3" s="103"/>
      <c r="C3" s="277" t="s">
        <v>41</v>
      </c>
      <c r="D3" s="277"/>
      <c r="E3" s="277"/>
      <c r="F3" s="277"/>
      <c r="G3" s="277"/>
      <c r="H3" s="277"/>
      <c r="I3" s="278"/>
      <c r="J3" s="104"/>
    </row>
    <row r="4" spans="1:10" ht="14.1" customHeight="1" thickBot="1" x14ac:dyDescent="0.25">
      <c r="B4" s="109"/>
      <c r="C4" s="83"/>
      <c r="D4" s="34" t="str">
        <f>LCC!E10</f>
        <v>Tarjous 1</v>
      </c>
      <c r="E4" s="34" t="str">
        <f>LCC!F10</f>
        <v>Tarjous 2</v>
      </c>
      <c r="F4" s="34" t="str">
        <f>LCC!G10</f>
        <v>Tarjous 3</v>
      </c>
      <c r="G4" s="34" t="str">
        <f>LCC!H10</f>
        <v>Tarjous 4</v>
      </c>
      <c r="H4" s="34" t="str">
        <f>LCC!I10</f>
        <v>Tarjous 5</v>
      </c>
      <c r="I4" s="35"/>
    </row>
    <row r="5" spans="1:10" ht="15.75" customHeight="1" thickBot="1" x14ac:dyDescent="0.25">
      <c r="B5" s="36"/>
      <c r="C5" s="37" t="s">
        <v>42</v>
      </c>
      <c r="D5" s="234"/>
      <c r="E5" s="234"/>
      <c r="F5" s="234"/>
      <c r="G5" s="234"/>
      <c r="H5" s="234"/>
      <c r="I5" s="231" t="s">
        <v>139</v>
      </c>
    </row>
    <row r="6" spans="1:10" ht="15.75" customHeight="1" thickBot="1" x14ac:dyDescent="0.25">
      <c r="B6" s="39"/>
      <c r="C6" s="40" t="s">
        <v>43</v>
      </c>
      <c r="D6" s="235"/>
      <c r="E6" s="235"/>
      <c r="F6" s="235"/>
      <c r="G6" s="235"/>
      <c r="H6" s="235"/>
      <c r="I6" s="231" t="s">
        <v>139</v>
      </c>
    </row>
    <row r="7" spans="1:10" ht="15.75" customHeight="1" thickBot="1" x14ac:dyDescent="0.25">
      <c r="B7" s="39"/>
      <c r="C7" s="40" t="s">
        <v>44</v>
      </c>
      <c r="D7" s="235"/>
      <c r="E7" s="235"/>
      <c r="F7" s="235"/>
      <c r="G7" s="235"/>
      <c r="H7" s="235"/>
      <c r="I7" s="231" t="s">
        <v>139</v>
      </c>
    </row>
    <row r="8" spans="1:10" ht="15.75" customHeight="1" thickBot="1" x14ac:dyDescent="0.25">
      <c r="B8" s="39"/>
      <c r="C8" s="40" t="s">
        <v>45</v>
      </c>
      <c r="D8" s="235"/>
      <c r="E8" s="235"/>
      <c r="F8" s="235"/>
      <c r="G8" s="235"/>
      <c r="H8" s="235"/>
      <c r="I8" s="231" t="s">
        <v>139</v>
      </c>
    </row>
    <row r="9" spans="1:10" ht="15.75" customHeight="1" thickBot="1" x14ac:dyDescent="0.25">
      <c r="B9" s="39"/>
      <c r="C9" s="40" t="s">
        <v>46</v>
      </c>
      <c r="D9" s="235"/>
      <c r="E9" s="235"/>
      <c r="F9" s="235"/>
      <c r="G9" s="235"/>
      <c r="H9" s="235"/>
      <c r="I9" s="231" t="s">
        <v>139</v>
      </c>
    </row>
    <row r="10" spans="1:10" ht="15.75" customHeight="1" thickBot="1" x14ac:dyDescent="0.25">
      <c r="B10" s="39"/>
      <c r="C10" s="40" t="s">
        <v>47</v>
      </c>
      <c r="D10" s="235"/>
      <c r="E10" s="235"/>
      <c r="F10" s="235"/>
      <c r="G10" s="235"/>
      <c r="H10" s="235"/>
      <c r="I10" s="231" t="s">
        <v>139</v>
      </c>
    </row>
    <row r="11" spans="1:10" ht="15.75" customHeight="1" thickBot="1" x14ac:dyDescent="0.25">
      <c r="B11" s="39"/>
      <c r="C11" s="40" t="s">
        <v>48</v>
      </c>
      <c r="D11" s="235"/>
      <c r="E11" s="235"/>
      <c r="F11" s="235"/>
      <c r="G11" s="235"/>
      <c r="H11" s="235"/>
      <c r="I11" s="231" t="s">
        <v>139</v>
      </c>
    </row>
    <row r="12" spans="1:10" ht="15.75" customHeight="1" thickBot="1" x14ac:dyDescent="0.25">
      <c r="B12" s="39"/>
      <c r="C12" s="40" t="s">
        <v>49</v>
      </c>
      <c r="D12" s="235"/>
      <c r="E12" s="235"/>
      <c r="F12" s="235"/>
      <c r="G12" s="235"/>
      <c r="H12" s="235"/>
      <c r="I12" s="231" t="s">
        <v>139</v>
      </c>
    </row>
    <row r="13" spans="1:10" ht="15.75" customHeight="1" thickBot="1" x14ac:dyDescent="0.25">
      <c r="B13" s="39"/>
      <c r="C13" s="40" t="s">
        <v>50</v>
      </c>
      <c r="D13" s="235"/>
      <c r="E13" s="235"/>
      <c r="F13" s="235"/>
      <c r="G13" s="235"/>
      <c r="H13" s="235"/>
      <c r="I13" s="231" t="s">
        <v>139</v>
      </c>
    </row>
    <row r="14" spans="1:10" ht="15.75" customHeight="1" thickBot="1" x14ac:dyDescent="0.25">
      <c r="B14" s="39"/>
      <c r="C14" s="40" t="s">
        <v>51</v>
      </c>
      <c r="D14" s="235"/>
      <c r="E14" s="235"/>
      <c r="F14" s="235"/>
      <c r="G14" s="235"/>
      <c r="H14" s="235"/>
      <c r="I14" s="231" t="s">
        <v>139</v>
      </c>
    </row>
    <row r="15" spans="1:10" ht="15.75" customHeight="1" thickBot="1" x14ac:dyDescent="0.25">
      <c r="B15" s="39"/>
      <c r="C15" s="40" t="s">
        <v>52</v>
      </c>
      <c r="D15" s="235"/>
      <c r="E15" s="235"/>
      <c r="F15" s="235"/>
      <c r="G15" s="235"/>
      <c r="H15" s="235"/>
      <c r="I15" s="231" t="s">
        <v>139</v>
      </c>
    </row>
    <row r="16" spans="1:10" ht="15.75" customHeight="1" thickBot="1" x14ac:dyDescent="0.25">
      <c r="B16" s="39"/>
      <c r="C16" s="40" t="s">
        <v>53</v>
      </c>
      <c r="D16" s="235"/>
      <c r="E16" s="235"/>
      <c r="F16" s="235"/>
      <c r="G16" s="235"/>
      <c r="H16" s="235"/>
      <c r="I16" s="231" t="s">
        <v>139</v>
      </c>
    </row>
    <row r="17" spans="2:9" ht="15.75" customHeight="1" thickBot="1" x14ac:dyDescent="0.25">
      <c r="B17" s="39"/>
      <c r="C17" s="40" t="s">
        <v>54</v>
      </c>
      <c r="D17" s="235"/>
      <c r="E17" s="235"/>
      <c r="F17" s="235"/>
      <c r="G17" s="235"/>
      <c r="H17" s="235"/>
      <c r="I17" s="231" t="s">
        <v>139</v>
      </c>
    </row>
    <row r="18" spans="2:9" ht="15.75" customHeight="1" thickBot="1" x14ac:dyDescent="0.25">
      <c r="B18" s="39"/>
      <c r="C18" s="40" t="s">
        <v>55</v>
      </c>
      <c r="D18" s="235"/>
      <c r="E18" s="235"/>
      <c r="F18" s="235"/>
      <c r="G18" s="235"/>
      <c r="H18" s="235"/>
      <c r="I18" s="231" t="s">
        <v>139</v>
      </c>
    </row>
    <row r="19" spans="2:9" ht="15.75" customHeight="1" thickBot="1" x14ac:dyDescent="0.25">
      <c r="B19" s="39"/>
      <c r="C19" s="40" t="s">
        <v>56</v>
      </c>
      <c r="D19" s="235"/>
      <c r="E19" s="235"/>
      <c r="F19" s="235"/>
      <c r="G19" s="235"/>
      <c r="H19" s="235"/>
      <c r="I19" s="231" t="s">
        <v>139</v>
      </c>
    </row>
    <row r="20" spans="2:9" ht="15.75" customHeight="1" thickBot="1" x14ac:dyDescent="0.25">
      <c r="B20" s="39"/>
      <c r="C20" s="40" t="s">
        <v>57</v>
      </c>
      <c r="D20" s="235"/>
      <c r="E20" s="235"/>
      <c r="F20" s="235"/>
      <c r="G20" s="235"/>
      <c r="H20" s="235"/>
      <c r="I20" s="231" t="s">
        <v>139</v>
      </c>
    </row>
    <row r="21" spans="2:9" ht="15.75" customHeight="1" thickBot="1" x14ac:dyDescent="0.25">
      <c r="B21" s="39"/>
      <c r="C21" s="40" t="s">
        <v>58</v>
      </c>
      <c r="D21" s="235"/>
      <c r="E21" s="235"/>
      <c r="F21" s="235"/>
      <c r="G21" s="235"/>
      <c r="H21" s="235"/>
      <c r="I21" s="231" t="s">
        <v>139</v>
      </c>
    </row>
    <row r="22" spans="2:9" ht="15.75" customHeight="1" thickBot="1" x14ac:dyDescent="0.25">
      <c r="B22" s="39"/>
      <c r="C22" s="40" t="s">
        <v>59</v>
      </c>
      <c r="D22" s="235"/>
      <c r="E22" s="235"/>
      <c r="F22" s="235"/>
      <c r="G22" s="235"/>
      <c r="H22" s="235"/>
      <c r="I22" s="231" t="s">
        <v>139</v>
      </c>
    </row>
    <row r="23" spans="2:9" ht="15.75" customHeight="1" thickBot="1" x14ac:dyDescent="0.25">
      <c r="B23" s="39"/>
      <c r="C23" s="40" t="s">
        <v>60</v>
      </c>
      <c r="D23" s="235"/>
      <c r="E23" s="235"/>
      <c r="F23" s="235"/>
      <c r="G23" s="235"/>
      <c r="H23" s="235"/>
      <c r="I23" s="231" t="s">
        <v>139</v>
      </c>
    </row>
    <row r="24" spans="2:9" ht="15.75" customHeight="1" thickBot="1" x14ac:dyDescent="0.25">
      <c r="B24" s="39"/>
      <c r="C24" s="40" t="s">
        <v>61</v>
      </c>
      <c r="D24" s="235"/>
      <c r="E24" s="235"/>
      <c r="F24" s="235"/>
      <c r="G24" s="235"/>
      <c r="H24" s="235"/>
      <c r="I24" s="231" t="s">
        <v>139</v>
      </c>
    </row>
    <row r="25" spans="2:9" ht="15.75" customHeight="1" thickBot="1" x14ac:dyDescent="0.25">
      <c r="B25" s="39"/>
      <c r="C25" s="40" t="s">
        <v>62</v>
      </c>
      <c r="D25" s="235"/>
      <c r="E25" s="235"/>
      <c r="F25" s="235"/>
      <c r="G25" s="235"/>
      <c r="H25" s="235"/>
      <c r="I25" s="231" t="s">
        <v>139</v>
      </c>
    </row>
    <row r="26" spans="2:9" ht="15.75" customHeight="1" thickBot="1" x14ac:dyDescent="0.25">
      <c r="B26" s="39"/>
      <c r="C26" s="40" t="s">
        <v>63</v>
      </c>
      <c r="D26" s="235"/>
      <c r="E26" s="235"/>
      <c r="F26" s="235"/>
      <c r="G26" s="235"/>
      <c r="H26" s="235"/>
      <c r="I26" s="231" t="s">
        <v>139</v>
      </c>
    </row>
    <row r="27" spans="2:9" ht="15.75" customHeight="1" thickBot="1" x14ac:dyDescent="0.25">
      <c r="B27" s="39"/>
      <c r="C27" s="40" t="s">
        <v>64</v>
      </c>
      <c r="D27" s="235"/>
      <c r="E27" s="235"/>
      <c r="F27" s="235"/>
      <c r="G27" s="235"/>
      <c r="H27" s="235"/>
      <c r="I27" s="231" t="s">
        <v>139</v>
      </c>
    </row>
    <row r="28" spans="2:9" ht="15.75" customHeight="1" thickBot="1" x14ac:dyDescent="0.25">
      <c r="B28" s="39"/>
      <c r="C28" s="40" t="s">
        <v>65</v>
      </c>
      <c r="D28" s="235"/>
      <c r="E28" s="235"/>
      <c r="F28" s="235"/>
      <c r="G28" s="235"/>
      <c r="H28" s="235"/>
      <c r="I28" s="231" t="s">
        <v>139</v>
      </c>
    </row>
    <row r="29" spans="2:9" ht="15.75" customHeight="1" x14ac:dyDescent="0.2">
      <c r="B29" s="39"/>
      <c r="C29" s="40" t="s">
        <v>66</v>
      </c>
      <c r="D29" s="235"/>
      <c r="E29" s="235"/>
      <c r="F29" s="235"/>
      <c r="G29" s="235"/>
      <c r="H29" s="235"/>
      <c r="I29" s="231" t="s">
        <v>139</v>
      </c>
    </row>
    <row r="30" spans="2:9" ht="52.9" customHeight="1" thickBot="1" x14ac:dyDescent="0.3">
      <c r="B30" s="172"/>
      <c r="C30" s="215" t="s">
        <v>67</v>
      </c>
      <c r="D30" s="232">
        <f>(D5*(1/((1+LCC!E8*0.01)^(1))))+(D6*(1/((1+LCC!E8*0.01)^(2))))+(D7*(1/((1+LCC!E8*0.01)^(3))))+(D8*(1/((1+LCC!E8*0.01)^(4))))+(D9*(1/((1+LCC!E8*0.01)^(5))))+(D10*(1/((1+LCC!E8*0.01)^(6))))+(D11*(1/((1+LCC!E8*0.01)^(7))))+(D12*(1/((1+LCC!E8*0.01)^(8))))+(D13*(1/((1+LCC!E8*0.01)^(9))))+(D14*(1/((1+LCC!E8*0.01)^(10))))+(D15*(1/((1+LCC!E8*0.01)^(11))))+(D16*(1/((1+LCC!E8*0.01)^(12))))+(D17*(1/((1+LCC!E8*0.01)^(13))))+(D18*(1/((1+LCC!E8*0.01)^(14))))+(D19*(1/((1+LCC!E8*0.01)^(15))))+(D20*(1/((1+LCC!E8*0.01)^(16))))+(D21*(1/((1+LCC!E8*0.01)^(17))))+(D22*(1/((1+LCC!E8*0.01)^(18))))+(D23*(1/((1+LCC!E8*0.01)^(19))))+(D24*(1/((1+LCC!E8*0.01)^(20))))+(D25*(1/((1+LCC!E8*0.01)^(21))))+(D26*(1/((1+LCC!E8*0.01)^(22))))+(D27*(1/((1+LCC!E8*0.01)^(23))))+(D28*(1/((1+LCC!E8*0.01)^(24))))+(D29*(1/((1+LCC!E8*0.01)^(25))))</f>
        <v>0</v>
      </c>
      <c r="E30" s="232">
        <f>(E5*(1/((1+LCC!F8*0.01)^(1))))+(E6*(1/((1+LCC!F8*0.01)^(2))))+(E7*(1/((1+LCC!F8*0.01)^(3))))+(E8*(1/((1+LCC!F8*0.01)^(4))))+(E9*(1/((1+LCC!F8*0.01)^(5))))+(E10*(1/((1+LCC!F8*0.01)^(6))))+(E11*(1/((1+LCC!F8*0.01)^(7))))+(E12*(1/((1+LCC!F8*0.01)^(8))))+(E13*(1/((1+LCC!F8*0.01)^(9))))+(E14*(1/((1+LCC!F8*0.01)^(10))))+(E15*(1/((1+LCC!F8*0.01)^(11))))+(E16*(1/((1+LCC!F8*0.01)^(12))))+(E17*(1/((1+LCC!F8*0.01)^(13))))+(E18*(1/((1+LCC!F8*0.01)^(14))))+(E19*(1/((1+LCC!F8*0.01)^(15))))+(E20*(1/((1+LCC!F8*0.01)^(16))))+(E21*(1/((1+LCC!F8*0.01)^(17))))+(E22*(1/((1+LCC!F8*0.01)^(18))))+(E23*(1/((1+LCC!F8*0.01)^(19))))+(E24*(1/((1+LCC!F8*0.01)^(20))))+(E25*(1/((1+LCC!F8*0.01)^(21))))+(E26*(1/((1+LCC!F8*0.01)^(22))))+(E27*(1/((1+LCC!F8*0.01)^(23))))+(E28*(1/((1+LCC!F8*0.01)^(24))))+(E29*(1/((1+LCC!F8*0.01)^(25))))</f>
        <v>0</v>
      </c>
      <c r="F30" s="233">
        <f>(F5*(1/((1+LCC!G8*0.01)^(1))))+(F6*(1/((1+LCC!G8*0.01)^(2))))+(F7*(1/((1+LCC!G8*0.01)^(3))))+(F8*(1/((1+LCC!G8*0.01)^(4))))+(F9*(1/((1+LCC!G8*0.01)^(5))))+(F10*(1/((1+LCC!G8*0.01)^(6))))+(F11*(1/((1+LCC!G8*0.01)^(7))))+(F12*(1/((1+LCC!G8*0.01)^(8))))+(F13*(1/((1+LCC!G8*0.01)^(9))))+(F14*(1/((1+LCC!G8*0.01)^(10))))+(F15*(1/((1+LCC!G8*0.01)^(11))))+(F16*(1/((1+LCC!G8*0.01)^(12))))+(F17*(1/((1+LCC!G8*0.01)^(13))))+(F18*(1/((1+LCC!G8*0.01)^(14))))+(F19*(1/((1+LCC!G8*0.01)^(15))))+(F20*(1/((1+LCC!G8*0.01)^(16))))+(F21*(1/((1+LCC!G8*0.01)^(17))))+(F22*(1/((1+LCC!G8*0.01)^(18))))+(F23*(1/((1+LCC!G8*0.01)^(19))))+(F24*(1/((1+LCC!G8*0.01)^(20))))+(F25*(1/((1+LCC!G8*0.01)^(21))))+(F26*(1/((1+LCC!G8*0.01)^(22))))+(F27*(1/((1+LCC!G8*0.01)^(23))))+(F28*(1/((1+LCC!G8*0.01)^(24))))+(F29*(1/((1+LCC!G8*0.01)^(25))))</f>
        <v>0</v>
      </c>
      <c r="G30" s="233">
        <f>(G5*(1/((1+LCC!H8*0.01)^(1))))+(G6*(1/((1+LCC!H8*0.01)^(2))))+(G7*(1/((1+LCC!H8*0.01)^(3))))+(G8*(1/((1+LCC!H8*0.01)^(4))))+(G9*(1/((1+LCC!H8*0.01)^(5))))+(G10*(1/((1+LCC!H8*0.01)^(6))))+(G11*(1/((1+LCC!H8*0.01)^(7))))+(G12*(1/((1+LCC!H8*0.01)^(8))))+(G13*(1/((1+LCC!H8*0.01)^(9))))+(G14*(1/((1+LCC!H8*0.01)^(10))))+(G15*(1/((1+LCC!H8*0.01)^(11))))+(G16*(1/((1+LCC!H8*0.01)^(12))))+(G17*(1/((1+LCC!H8*0.01)^(13))))+(G18*(1/((1+LCC!H8*0.01)^(14))))+(G19*(1/((1+LCC!H8*0.01)^(15))))+(G20*(1/((1+LCC!H8*0.01)^(16))))+(G21*(1/((1+LCC!H8*0.01)^(17))))+(G22*(1/((1+LCC!H8*0.01)^(18))))+(G23*(1/((1+LCC!H8*0.01)^(19))))+(G24*(1/((1+LCC!H8*0.01)^(20))))+(G25*(1/((1+LCC!H8*0.01)^(21))))+(G26*(1/((1+LCC!H8*0.01)^(22))))+(G27*(1/((1+LCC!H8*0.01)^(23))))+(G28*(1/((1+LCC!H8*0.01)^(24))))+(G29*(1/((1+LCC!H8*0.01)^(25))))</f>
        <v>0</v>
      </c>
      <c r="H30" s="233">
        <f>(H5*(1/((1+LCC!I8*0.01)^(1))))+(H6*(1/((1+LCC!I8*0.01)^(2))))+(H7*(1/((1+LCC!I8*0.01)^(3))))+(H8*(1/((1+LCC!I8*0.01)^(4))))+(H9*(1/((1+LCC!I8*0.01)^(5))))+(H10*(1/((1+LCC!I8*0.01)^(6))))+(H11*(1/((1+LCC!I8*0.01)^(7))))+(H12*(1/((1+LCC!I8*0.01)^(8))))+(H13*(1/((1+LCC!I8*0.01)^(9))))+(H14*(1/((1+LCC!I8*0.01)^(10))))+(H15*(1/((1+LCC!I8*0.01)^(11))))+(H16*(1/((1+LCC!I8*0.01)^(12))))+(H17*(1/((1+LCC!I8*0.01)^(13))))+(H18*(1/((1+LCC!I8*0.01)^(14))))+(H19*(1/((1+LCC!I8*0.01)^(15))))+(H20*(1/((1+LCC!I8*0.01)^(16))))+(H21*(1/((1+LCC!I8*0.01)^(17))))+(H22*(1/((1+LCC!I8*0.01)^(18))))+(H23*(1/((1+LCC!I8*0.01)^(19))))+(H24*(1/((1+LCC!I8*0.01)^(20))))+(H25*(1/((1+LCC!I8*0.01)^(21))))+(H26*(1/((1+LCC!I8*0.01)^(22))))+(H27*(1/((1+LCC!I8*0.01)^(23))))+(H28*(1/((1+LCC!I8*0.01)^(24))))+(H29*(1/((1+LCC!I8*0.01)^(25))))</f>
        <v>0</v>
      </c>
      <c r="I30" s="171"/>
    </row>
    <row r="31" spans="2:9" x14ac:dyDescent="0.2">
      <c r="B31" s="59"/>
      <c r="C31" s="102"/>
      <c r="D31" s="61"/>
      <c r="E31" s="60"/>
      <c r="F31" s="62"/>
      <c r="G31" s="62"/>
      <c r="H31" s="62"/>
      <c r="I31" s="62"/>
    </row>
    <row r="32" spans="2:9" x14ac:dyDescent="0.2">
      <c r="B32" s="113"/>
      <c r="C32" s="113"/>
      <c r="D32" s="113"/>
      <c r="E32" s="113"/>
      <c r="F32" s="60"/>
      <c r="G32" s="62"/>
      <c r="H32" s="62"/>
      <c r="I32" s="62"/>
    </row>
    <row r="33" spans="1:33" x14ac:dyDescent="0.2">
      <c r="A33" s="112"/>
      <c r="B33" s="132" t="s">
        <v>68</v>
      </c>
      <c r="C33" s="275" t="s">
        <v>69</v>
      </c>
      <c r="D33" s="275"/>
      <c r="E33" s="276"/>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row>
    <row r="34" spans="1:33"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row>
    <row r="35" spans="1:33" x14ac:dyDescent="0.2">
      <c r="A35" s="112"/>
      <c r="B35" s="113"/>
      <c r="C35" s="113"/>
      <c r="D35" s="113"/>
      <c r="E35" s="113"/>
      <c r="F35" s="113"/>
      <c r="G35" s="113"/>
      <c r="H35" s="113"/>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row>
    <row r="36" spans="1:33" x14ac:dyDescent="0.2">
      <c r="A36" s="112"/>
      <c r="B36" s="113"/>
      <c r="C36" s="113"/>
      <c r="D36" s="113"/>
      <c r="E36" s="113"/>
      <c r="F36" s="113"/>
      <c r="G36" s="113"/>
      <c r="H36" s="113"/>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row>
    <row r="37" spans="1:33" x14ac:dyDescent="0.2">
      <c r="A37" s="112"/>
      <c r="B37" s="113"/>
      <c r="C37" s="113"/>
      <c r="D37" s="113"/>
      <c r="E37" s="113"/>
      <c r="F37" s="113"/>
      <c r="G37" s="113"/>
      <c r="H37" s="113"/>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row>
    <row r="38" spans="1:33" x14ac:dyDescent="0.2">
      <c r="A38" s="112"/>
      <c r="B38" s="113"/>
      <c r="C38" s="113"/>
      <c r="D38" s="113"/>
      <c r="E38" s="113"/>
      <c r="F38" s="113"/>
      <c r="G38" s="113"/>
      <c r="H38" s="113"/>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row>
    <row r="39" spans="1:33" x14ac:dyDescent="0.2">
      <c r="A39" s="112"/>
      <c r="B39" s="113"/>
      <c r="C39" s="113"/>
      <c r="D39" s="113"/>
      <c r="E39" s="113"/>
      <c r="F39" s="113"/>
      <c r="G39" s="113"/>
      <c r="H39" s="113"/>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row>
    <row r="40" spans="1:33" x14ac:dyDescent="0.2">
      <c r="A40" s="112"/>
      <c r="B40" s="113"/>
      <c r="C40" s="113"/>
      <c r="D40" s="113"/>
      <c r="E40" s="113"/>
      <c r="F40" s="113"/>
      <c r="G40" s="113"/>
      <c r="H40" s="113"/>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row>
    <row r="41" spans="1:33" x14ac:dyDescent="0.2">
      <c r="A41" s="112"/>
      <c r="B41" s="113"/>
      <c r="C41" s="113"/>
      <c r="D41" s="113"/>
      <c r="E41" s="113"/>
      <c r="F41" s="113"/>
      <c r="G41" s="113"/>
      <c r="H41" s="113"/>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row>
    <row r="42" spans="1:33" x14ac:dyDescent="0.2">
      <c r="A42" s="112"/>
      <c r="B42" s="113"/>
      <c r="C42" s="113"/>
      <c r="D42" s="113"/>
      <c r="E42" s="113"/>
      <c r="F42" s="113"/>
      <c r="G42" s="113"/>
      <c r="H42" s="113"/>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row>
    <row r="43" spans="1:33" x14ac:dyDescent="0.2">
      <c r="A43" s="112"/>
      <c r="B43" s="113"/>
      <c r="C43" s="113"/>
      <c r="D43" s="113"/>
      <c r="E43" s="113"/>
      <c r="F43" s="113"/>
      <c r="G43" s="113"/>
      <c r="H43" s="113"/>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row>
    <row r="44" spans="1:33" x14ac:dyDescent="0.2">
      <c r="A44" s="112"/>
      <c r="B44" s="113"/>
      <c r="C44" s="113"/>
      <c r="D44" s="113"/>
      <c r="E44" s="113"/>
      <c r="F44" s="113"/>
      <c r="G44" s="113"/>
      <c r="H44" s="113"/>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row>
    <row r="45" spans="1:33" x14ac:dyDescent="0.2">
      <c r="A45" s="112"/>
      <c r="B45" s="113"/>
      <c r="C45" s="113"/>
      <c r="D45" s="113"/>
      <c r="E45" s="113"/>
      <c r="F45" s="113"/>
      <c r="G45" s="113"/>
      <c r="H45" s="113"/>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row>
    <row r="46" spans="1:33" x14ac:dyDescent="0.2">
      <c r="A46" s="112"/>
      <c r="B46" s="113"/>
      <c r="C46" s="113"/>
      <c r="D46" s="113"/>
      <c r="E46" s="113"/>
      <c r="F46" s="113"/>
      <c r="G46" s="113"/>
      <c r="H46" s="113"/>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row>
    <row r="47" spans="1:33" x14ac:dyDescent="0.2">
      <c r="A47" s="112"/>
      <c r="B47" s="113"/>
      <c r="C47" s="113"/>
      <c r="D47" s="113"/>
      <c r="E47" s="113"/>
      <c r="F47" s="113"/>
      <c r="G47" s="113"/>
      <c r="H47" s="113"/>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row>
    <row r="48" spans="1:33" x14ac:dyDescent="0.2">
      <c r="A48" s="112"/>
      <c r="B48" s="113"/>
      <c r="C48" s="113"/>
      <c r="D48" s="113"/>
      <c r="E48" s="113"/>
      <c r="F48" s="113"/>
      <c r="G48" s="113"/>
      <c r="H48" s="113"/>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row>
    <row r="49" spans="1:33" x14ac:dyDescent="0.2">
      <c r="A49" s="112"/>
      <c r="B49" s="113"/>
      <c r="C49" s="113"/>
      <c r="D49" s="113"/>
      <c r="E49" s="113"/>
      <c r="F49" s="113"/>
      <c r="G49" s="113"/>
      <c r="H49" s="113"/>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row>
    <row r="50" spans="1:33" x14ac:dyDescent="0.2">
      <c r="A50" s="112"/>
      <c r="B50" s="113"/>
      <c r="C50" s="113"/>
      <c r="D50" s="113"/>
      <c r="E50" s="113"/>
      <c r="F50" s="113"/>
      <c r="G50" s="113"/>
      <c r="H50" s="113"/>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row>
    <row r="51" spans="1:33" x14ac:dyDescent="0.2">
      <c r="A51" s="112"/>
      <c r="B51" s="113"/>
      <c r="C51" s="113"/>
      <c r="D51" s="113"/>
      <c r="E51" s="113"/>
      <c r="F51" s="113"/>
      <c r="G51" s="113"/>
      <c r="H51" s="113"/>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row>
    <row r="52" spans="1:33" x14ac:dyDescent="0.2">
      <c r="A52" s="112"/>
      <c r="B52" s="113"/>
      <c r="C52" s="113"/>
      <c r="D52" s="113"/>
      <c r="E52" s="113"/>
      <c r="F52" s="113"/>
      <c r="G52" s="113"/>
      <c r="H52" s="113"/>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row>
    <row r="53" spans="1:33" x14ac:dyDescent="0.2">
      <c r="A53" s="112"/>
      <c r="B53" s="113"/>
      <c r="C53" s="113"/>
      <c r="D53" s="113"/>
      <c r="E53" s="113"/>
      <c r="F53" s="113"/>
      <c r="G53" s="113"/>
      <c r="H53" s="113"/>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row>
    <row r="54" spans="1:33" x14ac:dyDescent="0.2">
      <c r="A54" s="112"/>
      <c r="B54" s="113"/>
      <c r="C54" s="113"/>
      <c r="D54" s="113"/>
      <c r="E54" s="113"/>
      <c r="F54" s="113"/>
      <c r="G54" s="113"/>
      <c r="H54" s="113"/>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row>
    <row r="55" spans="1:33" ht="26.25" customHeight="1" x14ac:dyDescent="0.2">
      <c r="A55" s="112"/>
      <c r="B55" s="113"/>
      <c r="C55" s="113"/>
      <c r="D55" s="113"/>
      <c r="E55" s="113"/>
      <c r="F55" s="113"/>
      <c r="G55" s="113"/>
      <c r="H55" s="113"/>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row>
    <row r="56" spans="1:33" x14ac:dyDescent="0.2">
      <c r="A56" s="112"/>
      <c r="B56" s="113"/>
      <c r="C56" s="113"/>
      <c r="D56" s="113"/>
      <c r="E56" s="113"/>
      <c r="F56" s="113"/>
      <c r="G56" s="113"/>
      <c r="H56" s="113"/>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row>
    <row r="57" spans="1:33" x14ac:dyDescent="0.2">
      <c r="A57" s="112"/>
      <c r="B57" s="113"/>
      <c r="C57" s="113"/>
      <c r="D57" s="113"/>
      <c r="E57" s="113"/>
      <c r="F57" s="113"/>
      <c r="G57" s="113"/>
      <c r="H57" s="113"/>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row>
    <row r="58" spans="1:33" x14ac:dyDescent="0.2">
      <c r="A58" s="112"/>
      <c r="B58" s="113"/>
      <c r="C58" s="113"/>
      <c r="D58" s="113"/>
      <c r="E58" s="113"/>
      <c r="F58" s="113"/>
      <c r="G58" s="113"/>
      <c r="H58" s="113"/>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row>
    <row r="59" spans="1:33" x14ac:dyDescent="0.2">
      <c r="A59" s="112"/>
      <c r="B59" s="113"/>
      <c r="C59" s="113"/>
      <c r="D59" s="113"/>
      <c r="E59" s="113"/>
      <c r="F59" s="113"/>
      <c r="G59" s="113"/>
      <c r="H59" s="113"/>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row>
    <row r="60" spans="1:33" x14ac:dyDescent="0.2">
      <c r="A60" s="112"/>
      <c r="B60" s="113"/>
      <c r="C60" s="113"/>
      <c r="D60" s="113"/>
      <c r="E60" s="113"/>
      <c r="F60" s="113"/>
      <c r="G60" s="113"/>
      <c r="H60" s="113"/>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row>
    <row r="61" spans="1:33" x14ac:dyDescent="0.2">
      <c r="A61" s="112"/>
      <c r="B61" s="113"/>
      <c r="C61" s="113"/>
      <c r="D61" s="113"/>
      <c r="E61" s="113"/>
      <c r="F61" s="113"/>
      <c r="G61" s="113"/>
      <c r="H61" s="113"/>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row>
    <row r="62" spans="1:33" x14ac:dyDescent="0.2">
      <c r="A62" s="112"/>
      <c r="B62" s="113"/>
      <c r="C62" s="113"/>
      <c r="D62" s="113"/>
      <c r="E62" s="113"/>
      <c r="F62" s="113"/>
      <c r="G62" s="113"/>
      <c r="H62" s="113"/>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row>
    <row r="63" spans="1:33" x14ac:dyDescent="0.2">
      <c r="A63" s="112"/>
      <c r="B63" s="113"/>
      <c r="C63" s="113"/>
      <c r="D63" s="113"/>
      <c r="E63" s="113"/>
      <c r="F63" s="113"/>
      <c r="G63" s="113"/>
      <c r="H63" s="113"/>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row>
    <row r="64" spans="1:33" x14ac:dyDescent="0.2">
      <c r="A64" s="112"/>
      <c r="B64" s="113"/>
      <c r="C64" s="113"/>
      <c r="D64" s="113"/>
      <c r="E64" s="113"/>
      <c r="F64" s="113"/>
      <c r="G64" s="113"/>
      <c r="H64" s="113"/>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row>
    <row r="65" spans="1:33" x14ac:dyDescent="0.2">
      <c r="A65" s="112"/>
      <c r="B65" s="113"/>
      <c r="C65" s="113"/>
      <c r="D65" s="113"/>
      <c r="E65" s="113"/>
      <c r="F65" s="113"/>
      <c r="G65" s="113"/>
      <c r="H65" s="113"/>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row>
    <row r="66" spans="1:33" x14ac:dyDescent="0.2">
      <c r="A66" s="112"/>
      <c r="B66" s="113"/>
      <c r="C66" s="113"/>
      <c r="D66" s="113"/>
      <c r="E66" s="113"/>
      <c r="F66" s="113"/>
      <c r="G66" s="113"/>
      <c r="H66" s="113"/>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row>
    <row r="67" spans="1:33" x14ac:dyDescent="0.2">
      <c r="A67" s="112"/>
      <c r="B67" s="113"/>
      <c r="C67" s="113"/>
      <c r="D67" s="113"/>
      <c r="E67" s="113"/>
      <c r="F67" s="113"/>
      <c r="G67" s="113"/>
      <c r="H67" s="113"/>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row>
    <row r="68" spans="1:33" x14ac:dyDescent="0.2">
      <c r="A68" s="112"/>
      <c r="B68" s="113"/>
      <c r="C68" s="113"/>
      <c r="D68" s="113"/>
      <c r="E68" s="113"/>
      <c r="F68" s="113"/>
      <c r="G68" s="113"/>
      <c r="H68" s="113"/>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row>
    <row r="69" spans="1:33" x14ac:dyDescent="0.2">
      <c r="A69" s="112"/>
      <c r="B69" s="113"/>
      <c r="C69" s="113"/>
      <c r="D69" s="113"/>
      <c r="E69" s="113"/>
      <c r="F69" s="113"/>
      <c r="G69" s="113"/>
      <c r="H69" s="113"/>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row>
    <row r="70" spans="1:33" x14ac:dyDescent="0.2">
      <c r="A70" s="112"/>
      <c r="B70" s="113"/>
      <c r="C70" s="113"/>
      <c r="D70" s="113"/>
      <c r="E70" s="113"/>
      <c r="F70" s="113"/>
      <c r="G70" s="113"/>
      <c r="H70" s="113"/>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row>
    <row r="71" spans="1:33" x14ac:dyDescent="0.2">
      <c r="A71" s="112"/>
      <c r="B71" s="113"/>
      <c r="C71" s="113"/>
      <c r="D71" s="113"/>
      <c r="E71" s="113"/>
      <c r="F71" s="113"/>
      <c r="G71" s="113"/>
      <c r="H71" s="113"/>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row>
    <row r="72" spans="1:33" x14ac:dyDescent="0.2">
      <c r="A72" s="112"/>
      <c r="B72" s="113"/>
      <c r="C72" s="113"/>
      <c r="D72" s="113"/>
      <c r="E72" s="113"/>
      <c r="F72" s="113"/>
      <c r="G72" s="113"/>
      <c r="H72" s="113"/>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row>
    <row r="73" spans="1:33" x14ac:dyDescent="0.2">
      <c r="A73" s="112"/>
      <c r="B73" s="113"/>
      <c r="C73" s="113"/>
      <c r="D73" s="113"/>
      <c r="E73" s="113"/>
      <c r="F73" s="113"/>
      <c r="G73" s="113"/>
      <c r="H73" s="113"/>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row>
    <row r="74" spans="1:33" x14ac:dyDescent="0.2">
      <c r="A74" s="112"/>
      <c r="B74" s="113"/>
      <c r="C74" s="113"/>
      <c r="D74" s="113"/>
      <c r="E74" s="113"/>
      <c r="F74" s="113"/>
      <c r="G74" s="113"/>
      <c r="H74" s="113"/>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row>
    <row r="75" spans="1:33" x14ac:dyDescent="0.2">
      <c r="A75" s="112"/>
      <c r="B75" s="113"/>
      <c r="C75" s="113"/>
      <c r="D75" s="113"/>
      <c r="E75" s="113"/>
      <c r="F75" s="113"/>
      <c r="G75" s="113"/>
      <c r="H75" s="113"/>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row>
    <row r="76" spans="1:33" x14ac:dyDescent="0.2">
      <c r="A76" s="112"/>
      <c r="B76" s="113"/>
      <c r="C76" s="113"/>
      <c r="D76" s="113"/>
      <c r="E76" s="113"/>
      <c r="F76" s="113"/>
      <c r="G76" s="113"/>
      <c r="H76" s="113"/>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row>
    <row r="77" spans="1:33" x14ac:dyDescent="0.2">
      <c r="A77" s="112"/>
      <c r="B77" s="113"/>
      <c r="C77" s="113"/>
      <c r="D77" s="113"/>
      <c r="E77" s="113"/>
      <c r="F77" s="113"/>
      <c r="G77" s="113"/>
      <c r="H77" s="113"/>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row>
    <row r="78" spans="1:33" x14ac:dyDescent="0.2">
      <c r="A78" s="112"/>
      <c r="B78" s="113"/>
      <c r="C78" s="113"/>
      <c r="D78" s="113"/>
      <c r="E78" s="113"/>
      <c r="F78" s="113"/>
      <c r="G78" s="113"/>
      <c r="H78" s="113"/>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row>
    <row r="79" spans="1:33" x14ac:dyDescent="0.2">
      <c r="A79" s="112"/>
      <c r="B79" s="113"/>
      <c r="C79" s="113"/>
      <c r="D79" s="113"/>
      <c r="E79" s="113"/>
      <c r="F79" s="113"/>
      <c r="G79" s="113"/>
      <c r="H79" s="113"/>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row>
    <row r="80" spans="1:33" x14ac:dyDescent="0.2">
      <c r="A80" s="112"/>
      <c r="B80" s="113"/>
      <c r="C80" s="113"/>
      <c r="D80" s="113"/>
      <c r="E80" s="113"/>
      <c r="F80" s="113"/>
      <c r="G80" s="113"/>
      <c r="H80" s="113"/>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row>
    <row r="81" spans="1:33" s="58" customForma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row>
    <row r="82" spans="1:33" s="58" customForma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row>
    <row r="83" spans="1:33" s="58" customForma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row>
    <row r="84" spans="1:33" s="58" customForma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row>
    <row r="85" spans="1:33" s="58" customForma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row>
    <row r="86" spans="1:33" s="58" customForma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row>
    <row r="87" spans="1:33" s="58" customForma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row>
    <row r="88" spans="1:33" s="58" customForma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row>
    <row r="89" spans="1:33" s="58" customForma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row>
    <row r="90" spans="1:33" s="58" customForma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row>
    <row r="91" spans="1:33" s="58" customForma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row>
    <row r="92" spans="1:33" s="58" customForma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row>
    <row r="93" spans="1:33" s="58" customForma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row>
    <row r="94" spans="1:33" s="58" customForma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row>
    <row r="95" spans="1:33" s="58" customForma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row>
    <row r="96" spans="1:33" s="58" customForma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row>
    <row r="97" spans="1:33" s="58" customForma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row>
    <row r="98" spans="1:33" s="58" customForma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row>
    <row r="99" spans="1:33" s="58" customForma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row>
    <row r="100" spans="1:33" s="58" customForma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row>
    <row r="101" spans="1:33" s="58" customForma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row>
    <row r="102" spans="1:33" s="58" customForma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row>
    <row r="103" spans="1:33" s="58" customForma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row>
    <row r="104" spans="1:33" s="58" customForma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row>
    <row r="105" spans="1:33" s="58" customForma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row>
    <row r="106" spans="1:33" s="58" customForma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row>
    <row r="107" spans="1:33" s="58" customForma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row>
    <row r="108" spans="1:33" s="58" customForma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row>
    <row r="109" spans="1:33" s="58" customForma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row>
    <row r="110" spans="1:33" s="58" customForma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row>
    <row r="111" spans="1:33" s="58" customForma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row>
    <row r="112" spans="1:33" s="58" customForma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row>
    <row r="113" spans="1:33" s="58" customForma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row>
    <row r="114" spans="1:33" s="58" customForma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row>
    <row r="115" spans="1:33" s="58" customForma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row>
    <row r="116" spans="1:33" s="58" customForma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row>
    <row r="117" spans="1:33" s="58" customForma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row>
    <row r="118" spans="1:33" s="58" customForma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row>
    <row r="119" spans="1:33" s="58" customForma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row>
    <row r="120" spans="1:33" s="58" customForma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row>
    <row r="121" spans="1:33" s="58" customForma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row>
    <row r="122" spans="1:33" s="58" customForma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row>
    <row r="123" spans="1:33" s="58" customForma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row>
    <row r="124" spans="1:33" s="58" customForma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row>
    <row r="125" spans="1:33" s="58" customForma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row>
    <row r="126" spans="1:33" s="58" customForma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row>
    <row r="127" spans="1:33" s="58" customForma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row>
    <row r="128" spans="1:33" s="58" customForma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row>
    <row r="129" spans="1:33" s="58" customForma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row>
    <row r="130" spans="1:33" s="58" customForma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row>
    <row r="131" spans="1:33" s="58" customForma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row>
    <row r="132" spans="1:33" s="58" customForma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row>
    <row r="133" spans="1:33" s="58" customForma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row>
    <row r="134" spans="1:33" s="58" customForma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row>
    <row r="135" spans="1:33" s="58" customForma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row>
    <row r="136" spans="1:33" s="58" customForma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row>
    <row r="137" spans="1:33" s="58" customForma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row>
    <row r="138" spans="1:33" s="58" customForma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row>
    <row r="139" spans="1:33" s="58" customForma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row>
    <row r="140" spans="1:33" s="58" customForma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row>
    <row r="141" spans="1:33" s="58" customForma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row>
    <row r="142" spans="1:33" s="58" customForma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row>
    <row r="143" spans="1:33" s="58" customForma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row>
    <row r="144" spans="1:33" s="58" customForma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row>
    <row r="145" spans="1:33" s="58" customForma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row>
    <row r="146" spans="1:33" s="58" customForma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row>
    <row r="147" spans="1:33" s="58" customForma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row>
    <row r="148" spans="1:33" s="58" customForma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row>
    <row r="149" spans="1:33" s="58" customForma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row>
    <row r="150" spans="1:33" s="58" customForma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row>
    <row r="151" spans="1:33" s="58" customForma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row>
    <row r="152" spans="1:33" s="58" customForma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row>
    <row r="153" spans="1:33" s="58" customForma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row>
    <row r="154" spans="1:33" s="58" customForma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row>
    <row r="155" spans="1:33" s="58" customForma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row>
    <row r="156" spans="1:33" s="58" customForma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row>
    <row r="157" spans="1:33" s="58" customForma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row>
    <row r="158" spans="1:33" s="58" customForma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row>
    <row r="159" spans="1:33" s="58" customForma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row>
    <row r="160" spans="1:33" s="58" customForma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row>
    <row r="161" spans="1:33" s="58" customForma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row>
    <row r="162" spans="1:33" s="58" customForma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row>
    <row r="163" spans="1:33" s="58" customForma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row>
    <row r="164" spans="1:33" s="58" customForma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row>
    <row r="165" spans="1:33" s="58" customForma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row>
    <row r="166" spans="1:33" s="58" customForma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row>
    <row r="167" spans="1:33" s="58" customForma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row>
    <row r="168" spans="1:33" s="58" customForma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row>
    <row r="169" spans="1:33" s="58" customForma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row>
    <row r="170" spans="1:33" s="58" customForma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row>
    <row r="171" spans="1:33" s="58" customForma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row>
    <row r="172" spans="1:33" s="58" customForma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row>
    <row r="173" spans="1:33" s="58" customForma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row>
    <row r="174" spans="1:33" s="58" customForma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row>
    <row r="175" spans="1:33" s="58" customForma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row>
    <row r="176" spans="1:33" s="58" customForma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row>
    <row r="177" spans="1:33" s="58" customForma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row>
    <row r="178" spans="1:33" s="58" customForma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row>
    <row r="179" spans="1:33" s="58" customForma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row>
    <row r="180" spans="1:33" s="58" customForma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row>
    <row r="181" spans="1:33" s="58" customForma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row>
    <row r="182" spans="1:33" s="58" customForma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row>
    <row r="183" spans="1:33" s="58" customForma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row>
    <row r="184" spans="1:33" s="58" customForma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row>
    <row r="185" spans="1:33" s="58" customForma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row>
    <row r="186" spans="1:33" s="58" customForma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row>
    <row r="187" spans="1:33" s="58" customForma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row>
    <row r="188" spans="1:33" s="58" customForma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row>
    <row r="189" spans="1:33" s="58" customForma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row>
    <row r="190" spans="1:33" s="58" customForma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row>
    <row r="191" spans="1:33" s="58" customForma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row>
    <row r="192" spans="1:33" s="58" customForma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row>
    <row r="193" spans="1:33" s="58" customForma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row>
    <row r="194" spans="1:33" s="58" customForma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row>
    <row r="195" spans="1:33" s="58" customForma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row>
    <row r="196" spans="1:33" s="58" customForma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row>
    <row r="197" spans="1:33" s="58" customForma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row>
    <row r="198" spans="1:33" s="58" customForma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row>
    <row r="199" spans="1:33" s="58" customForma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row>
    <row r="200" spans="1:33" s="58" customForma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row>
    <row r="201" spans="1:33" s="58" customForma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row>
    <row r="202" spans="1:33" s="58" customForma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row>
    <row r="203" spans="1:33" s="58" customForma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row>
    <row r="204" spans="1:33" s="58" customForma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row>
    <row r="205" spans="1:33" s="58" customForma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row>
    <row r="206" spans="1:33" s="58" customForma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row>
    <row r="207" spans="1:33" s="58" customForma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row>
    <row r="208" spans="1:33" s="58" customForma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row>
    <row r="209" spans="1:33" s="58" customForma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row>
    <row r="210" spans="1:33" s="58" customForma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row>
    <row r="211" spans="1:33" s="58" customForma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row>
    <row r="212" spans="1:33" s="58" customForma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row>
    <row r="213" spans="1:33" s="58" customForma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row>
    <row r="214" spans="1:33" s="58" customForma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row>
    <row r="215" spans="1:33" s="58" customForma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row>
    <row r="216" spans="1:33" s="58" customForma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row>
    <row r="217" spans="1:33" s="58" customForma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row>
    <row r="218" spans="1:33" s="58" customForma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row>
    <row r="219" spans="1:33" s="58" customForma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row>
    <row r="220" spans="1:33" s="58" customForma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row>
    <row r="221" spans="1:33" s="58" customForma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row>
    <row r="222" spans="1:33" s="58" customForma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row>
    <row r="223" spans="1:33" s="58" customForma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row>
    <row r="224" spans="1:33" s="58" customForma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row>
    <row r="225" spans="1:33" s="58" customForma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row>
    <row r="226" spans="1:33" s="58" customForma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row>
    <row r="227" spans="1:33" s="58" customForma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row>
    <row r="228" spans="1:33" s="58" customForma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row>
    <row r="229" spans="1:33" s="58" customForma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row>
    <row r="230" spans="1:33" s="58" customForma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row>
    <row r="231" spans="1:33" s="58" customForma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row>
    <row r="232" spans="1:33" s="58" customForma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row>
    <row r="233" spans="1:33" s="58" customForma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row>
    <row r="234" spans="1:33" s="58" customForma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row>
    <row r="235" spans="1:33" s="58" customForma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row>
    <row r="236" spans="1:33" s="58" customForma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row>
    <row r="237" spans="1:33" s="58" customForma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row>
    <row r="238" spans="1:33" s="58" customForma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row>
    <row r="239" spans="1:33" s="58" customForma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row>
    <row r="240" spans="1:33" s="58" customForma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row>
    <row r="241" spans="1:33" s="58" customForma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row>
    <row r="242" spans="1:33" s="58" customForma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row>
    <row r="243" spans="1:33" s="58" customForma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row>
    <row r="244" spans="1:33" s="58" customForma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row>
    <row r="245" spans="1:33" s="58" customForma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row>
    <row r="246" spans="1:33" s="58" customForma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row>
  </sheetData>
  <mergeCells count="2">
    <mergeCell ref="C33:E33"/>
    <mergeCell ref="C3:I3"/>
  </mergeCells>
  <phoneticPr fontId="8" type="noConversion"/>
  <hyperlinks>
    <hyperlink ref="C33" location="LCC!A1" display="Tillbaka till LCC-kalkyl" xr:uid="{00000000-0004-0000-0300-000000000000}"/>
  </hyperlinks>
  <printOptions horizontalCentered="1" verticalCentered="1"/>
  <pageMargins left="0.70866141732283472" right="0.70866141732283472" top="0.74803149606299213" bottom="0.74803149606299213" header="0.31496062992125984" footer="0.31496062992125984"/>
  <pageSetup paperSize="9" orientation="landscape" r:id="rId1"/>
  <headerFooter>
    <oddFooter>&amp;L&amp;G&amp;Cwww.motivanhankintapalvelu.fi&amp;RLCC YLEINEN</oddFoot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B1:EU244"/>
  <sheetViews>
    <sheetView workbookViewId="0">
      <selection activeCell="F41" sqref="F41"/>
    </sheetView>
  </sheetViews>
  <sheetFormatPr defaultColWidth="9.140625" defaultRowHeight="12" x14ac:dyDescent="0.2"/>
  <cols>
    <col min="1" max="1" width="2.7109375" style="33" customWidth="1"/>
    <col min="2" max="2" width="9.140625" style="33"/>
    <col min="3" max="3" width="26.85546875" style="33" customWidth="1"/>
    <col min="4" max="4" width="6.5703125" style="33" customWidth="1"/>
    <col min="5" max="9" width="16.7109375" style="33" customWidth="1"/>
    <col min="10" max="10" width="7.42578125" style="33" customWidth="1"/>
    <col min="11" max="28" width="9.140625" style="58"/>
    <col min="29" max="16384" width="9.140625" style="33"/>
  </cols>
  <sheetData>
    <row r="1" spans="2:151" s="58" customFormat="1" ht="29.1" customHeight="1" thickBot="1" x14ac:dyDescent="0.25"/>
    <row r="2" spans="2:151" s="58" customFormat="1" ht="6" customHeight="1" thickBot="1" x14ac:dyDescent="0.25">
      <c r="B2" s="137"/>
      <c r="C2" s="141"/>
      <c r="D2" s="142"/>
      <c r="E2" s="142"/>
      <c r="F2" s="142"/>
      <c r="G2" s="142"/>
      <c r="H2" s="142"/>
      <c r="I2" s="142"/>
      <c r="J2" s="35"/>
    </row>
    <row r="3" spans="2:151" s="58" customFormat="1" ht="18" customHeight="1" thickBot="1" x14ac:dyDescent="0.25">
      <c r="B3" s="137"/>
      <c r="C3" s="277" t="s">
        <v>70</v>
      </c>
      <c r="D3" s="277"/>
      <c r="E3" s="277"/>
      <c r="F3" s="277"/>
      <c r="G3" s="277"/>
      <c r="H3" s="277"/>
      <c r="I3" s="277"/>
      <c r="J3" s="35"/>
    </row>
    <row r="4" spans="2:151" s="58" customFormat="1" ht="15" customHeight="1" thickBot="1" x14ac:dyDescent="0.25">
      <c r="B4" s="282" t="s">
        <v>151</v>
      </c>
      <c r="C4" s="283"/>
      <c r="D4" s="283"/>
      <c r="E4" s="283"/>
      <c r="F4" s="283"/>
      <c r="G4" s="283"/>
      <c r="H4" s="283"/>
      <c r="I4" s="283"/>
      <c r="J4" s="35"/>
    </row>
    <row r="5" spans="2:151" ht="14.1" customHeight="1" thickBot="1" x14ac:dyDescent="0.25">
      <c r="B5" s="137"/>
      <c r="C5" s="141"/>
      <c r="D5" s="142"/>
      <c r="E5" s="34" t="str">
        <f>LCC!E10</f>
        <v>Tarjous 1</v>
      </c>
      <c r="F5" s="34" t="str">
        <f>LCC!F10</f>
        <v>Tarjous 2</v>
      </c>
      <c r="G5" s="34" t="str">
        <f>LCC!G10</f>
        <v>Tarjous 3</v>
      </c>
      <c r="H5" s="34" t="str">
        <f>LCC!H10</f>
        <v>Tarjous 4</v>
      </c>
      <c r="I5" s="34" t="str">
        <f>LCC!I10</f>
        <v>Tarjous 5</v>
      </c>
      <c r="J5" s="35"/>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row>
    <row r="6" spans="2:151" ht="15.75" customHeight="1" x14ac:dyDescent="0.2">
      <c r="B6" s="138"/>
      <c r="C6" s="143" t="s">
        <v>71</v>
      </c>
      <c r="D6" s="144"/>
      <c r="E6" s="145"/>
      <c r="F6" s="145"/>
      <c r="G6" s="145"/>
      <c r="H6" s="145"/>
      <c r="I6" s="145"/>
      <c r="J6" s="3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row>
    <row r="7" spans="2:151" ht="15.75" customHeight="1" thickBot="1" x14ac:dyDescent="0.25">
      <c r="B7" s="139"/>
      <c r="C7" s="170" t="s">
        <v>72</v>
      </c>
      <c r="D7" s="147"/>
      <c r="E7" s="43"/>
      <c r="F7" s="42"/>
      <c r="G7" s="42"/>
      <c r="H7" s="42"/>
      <c r="I7" s="42"/>
      <c r="J7" s="247" t="s">
        <v>147</v>
      </c>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row>
    <row r="8" spans="2:151" ht="15.75" customHeight="1" thickBot="1" x14ac:dyDescent="0.25">
      <c r="B8" s="139"/>
      <c r="C8" s="146" t="s">
        <v>73</v>
      </c>
      <c r="D8" s="196"/>
      <c r="E8" s="197"/>
      <c r="F8" s="197"/>
      <c r="G8" s="197"/>
      <c r="H8" s="197"/>
      <c r="I8" s="197"/>
      <c r="J8" s="247" t="s">
        <v>147</v>
      </c>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row>
    <row r="9" spans="2:151" ht="15.75" customHeight="1" thickBot="1" x14ac:dyDescent="0.25">
      <c r="B9" s="140"/>
      <c r="C9" s="148" t="s">
        <v>74</v>
      </c>
      <c r="D9" s="198"/>
      <c r="E9" s="241"/>
      <c r="F9" s="241"/>
      <c r="G9" s="241"/>
      <c r="H9" s="241"/>
      <c r="I9" s="241"/>
      <c r="J9" s="246" t="s">
        <v>144</v>
      </c>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row>
    <row r="10" spans="2:151" ht="15.75" customHeight="1" x14ac:dyDescent="0.2">
      <c r="B10" s="149"/>
      <c r="C10" s="174" t="s">
        <v>75</v>
      </c>
      <c r="D10" s="150"/>
      <c r="E10" s="238">
        <f>-PV(LCC!E8*0.01,LCC!E7,E7*E8*E9)</f>
        <v>0</v>
      </c>
      <c r="F10" s="238">
        <f>-PV(LCC!F8*0.01,LCC!F7,F7*F8*F9)</f>
        <v>0</v>
      </c>
      <c r="G10" s="238">
        <f>-PV(LCC!G8*0.01,LCC!G7,G7*G8*G9)</f>
        <v>0</v>
      </c>
      <c r="H10" s="238">
        <f>-PV(LCC!H8*0.01,LCC!H7,H7*H8*H9)</f>
        <v>0</v>
      </c>
      <c r="I10" s="238">
        <f>-PV(LCC!I8*0.01,LCC!I7,I7*I8*I9)</f>
        <v>0</v>
      </c>
      <c r="J10" s="151"/>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row>
    <row r="11" spans="2:151" ht="15.75" customHeight="1" x14ac:dyDescent="0.2">
      <c r="B11" s="152"/>
      <c r="C11" s="153" t="s">
        <v>76</v>
      </c>
      <c r="D11" s="154"/>
      <c r="E11" s="155"/>
      <c r="F11" s="155"/>
      <c r="G11" s="155"/>
      <c r="H11" s="155"/>
      <c r="I11" s="155"/>
      <c r="J11" s="156"/>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row>
    <row r="12" spans="2:151" ht="15.75" customHeight="1" thickBot="1" x14ac:dyDescent="0.25">
      <c r="B12" s="139"/>
      <c r="C12" s="170" t="s">
        <v>77</v>
      </c>
      <c r="D12" s="147"/>
      <c r="E12" s="43"/>
      <c r="F12" s="42"/>
      <c r="G12" s="42"/>
      <c r="H12" s="42"/>
      <c r="I12" s="42"/>
      <c r="J12" s="245" t="s">
        <v>78</v>
      </c>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row>
    <row r="13" spans="2:151" ht="15.75" customHeight="1" thickBot="1" x14ac:dyDescent="0.25">
      <c r="B13" s="139"/>
      <c r="C13" s="146" t="s">
        <v>79</v>
      </c>
      <c r="D13" s="196"/>
      <c r="E13" s="199"/>
      <c r="F13" s="199"/>
      <c r="G13" s="199"/>
      <c r="H13" s="199"/>
      <c r="I13" s="199"/>
      <c r="J13" s="245" t="s">
        <v>80</v>
      </c>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row>
    <row r="14" spans="2:151" ht="15.75" customHeight="1" thickBot="1" x14ac:dyDescent="0.25">
      <c r="B14" s="139"/>
      <c r="C14" s="146" t="s">
        <v>81</v>
      </c>
      <c r="D14" s="196"/>
      <c r="E14" s="240"/>
      <c r="F14" s="240"/>
      <c r="G14" s="240"/>
      <c r="H14" s="240"/>
      <c r="I14" s="240"/>
      <c r="J14" s="247" t="s">
        <v>144</v>
      </c>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row>
    <row r="15" spans="2:151" ht="15.75" customHeight="1" x14ac:dyDescent="0.2">
      <c r="B15" s="149"/>
      <c r="C15" s="174" t="s">
        <v>82</v>
      </c>
      <c r="D15" s="150"/>
      <c r="E15" s="238">
        <f>-PV(LCC!E8*0.01,LCC!E7,E12*E13*E14)</f>
        <v>0</v>
      </c>
      <c r="F15" s="238">
        <f>-PV(LCC!F8*0.01,LCC!F7,F12*F13*F14)</f>
        <v>0</v>
      </c>
      <c r="G15" s="238">
        <f>-PV(LCC!G8*0.01,LCC!G7,G12*G13*G14)</f>
        <v>0</v>
      </c>
      <c r="H15" s="238">
        <f>-PV(LCC!H8*0.01,LCC!H7,H12*H13*H14)</f>
        <v>0</v>
      </c>
      <c r="I15" s="238">
        <f>-PV(LCC!I8*0.01,LCC!I7,I12*I13*I14)</f>
        <v>0</v>
      </c>
      <c r="J15" s="151"/>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row>
    <row r="16" spans="2:151" ht="15.75" customHeight="1" x14ac:dyDescent="0.2">
      <c r="B16" s="139"/>
      <c r="C16" s="157" t="s">
        <v>83</v>
      </c>
      <c r="D16" s="147"/>
      <c r="E16" s="158"/>
      <c r="F16" s="158"/>
      <c r="G16" s="158"/>
      <c r="H16" s="158"/>
      <c r="I16" s="158"/>
      <c r="J16" s="41"/>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row>
    <row r="17" spans="2:151" ht="15.75" customHeight="1" thickBot="1" x14ac:dyDescent="0.25">
      <c r="B17" s="139"/>
      <c r="C17" s="170" t="s">
        <v>84</v>
      </c>
      <c r="D17" s="147"/>
      <c r="E17" s="43"/>
      <c r="F17" s="42"/>
      <c r="G17" s="42"/>
      <c r="H17" s="42"/>
      <c r="I17" s="42"/>
      <c r="J17" s="245" t="s">
        <v>85</v>
      </c>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row>
    <row r="18" spans="2:151" ht="15.75" customHeight="1" thickBot="1" x14ac:dyDescent="0.25">
      <c r="B18" s="139"/>
      <c r="C18" s="146" t="s">
        <v>86</v>
      </c>
      <c r="D18" s="196"/>
      <c r="E18" s="199"/>
      <c r="F18" s="199"/>
      <c r="G18" s="199"/>
      <c r="H18" s="199"/>
      <c r="I18" s="199"/>
      <c r="J18" s="245" t="s">
        <v>87</v>
      </c>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row>
    <row r="19" spans="2:151" ht="15.75" customHeight="1" thickBot="1" x14ac:dyDescent="0.25">
      <c r="B19" s="139"/>
      <c r="C19" s="146" t="s">
        <v>88</v>
      </c>
      <c r="D19" s="196"/>
      <c r="E19" s="239"/>
      <c r="F19" s="239"/>
      <c r="G19" s="239"/>
      <c r="H19" s="239"/>
      <c r="I19" s="239"/>
      <c r="J19" s="247" t="s">
        <v>144</v>
      </c>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row>
    <row r="20" spans="2:151" ht="15.75" customHeight="1" x14ac:dyDescent="0.2">
      <c r="B20" s="149"/>
      <c r="C20" s="174" t="s">
        <v>89</v>
      </c>
      <c r="D20" s="150"/>
      <c r="E20" s="238">
        <f>-PV(LCC!E8*0.01,LCC!E7,E17*E18*E19)</f>
        <v>0</v>
      </c>
      <c r="F20" s="238">
        <f>-PV(LCC!F8*0.01,LCC!F7,F17*F18*F19)</f>
        <v>0</v>
      </c>
      <c r="G20" s="238">
        <f>-PV(LCC!G8*0.01,LCC!G7,G17*G18*G19)</f>
        <v>0</v>
      </c>
      <c r="H20" s="238">
        <f>-PV(LCC!H8*0.01,LCC!H7,H17*H18*H19)</f>
        <v>0</v>
      </c>
      <c r="I20" s="238">
        <f>-PV(LCC!I8*0.01,LCC!I7,I17*I18*I19)</f>
        <v>0</v>
      </c>
      <c r="J20" s="151"/>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row>
    <row r="21" spans="2:151" ht="15.75" customHeight="1" x14ac:dyDescent="0.2">
      <c r="B21" s="139"/>
      <c r="C21" s="157" t="s">
        <v>90</v>
      </c>
      <c r="D21" s="147"/>
      <c r="E21" s="158"/>
      <c r="F21" s="158"/>
      <c r="G21" s="158"/>
      <c r="H21" s="158"/>
      <c r="I21" s="158"/>
      <c r="J21" s="41"/>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row>
    <row r="22" spans="2:151" ht="15.75" customHeight="1" thickBot="1" x14ac:dyDescent="0.25">
      <c r="B22" s="139"/>
      <c r="C22" s="170" t="s">
        <v>91</v>
      </c>
      <c r="D22" s="147"/>
      <c r="E22" s="43"/>
      <c r="F22" s="42"/>
      <c r="G22" s="42"/>
      <c r="H22" s="42"/>
      <c r="I22" s="42"/>
      <c r="J22" s="245" t="s">
        <v>92</v>
      </c>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row>
    <row r="23" spans="2:151" ht="15.75" customHeight="1" thickBot="1" x14ac:dyDescent="0.25">
      <c r="B23" s="139"/>
      <c r="C23" s="146" t="s">
        <v>93</v>
      </c>
      <c r="D23" s="196"/>
      <c r="E23" s="200"/>
      <c r="F23" s="200"/>
      <c r="G23" s="200"/>
      <c r="H23" s="200"/>
      <c r="I23" s="200"/>
      <c r="J23" s="245" t="s">
        <v>94</v>
      </c>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row>
    <row r="24" spans="2:151" ht="15.75" customHeight="1" thickBot="1" x14ac:dyDescent="0.25">
      <c r="B24" s="139"/>
      <c r="C24" s="146" t="s">
        <v>95</v>
      </c>
      <c r="D24" s="196"/>
      <c r="E24" s="240"/>
      <c r="F24" s="240"/>
      <c r="G24" s="240"/>
      <c r="H24" s="240"/>
      <c r="I24" s="240"/>
      <c r="J24" s="247" t="s">
        <v>144</v>
      </c>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row>
    <row r="25" spans="2:151" ht="15.75" customHeight="1" x14ac:dyDescent="0.2">
      <c r="B25" s="149"/>
      <c r="C25" s="174" t="s">
        <v>96</v>
      </c>
      <c r="D25" s="150"/>
      <c r="E25" s="238">
        <f>-PV(LCC!E8*0.01,LCC!E7,E22*E23*E24)</f>
        <v>0</v>
      </c>
      <c r="F25" s="238">
        <f>-PV(LCC!F8*0.01,LCC!F7,F22*F23*F24)</f>
        <v>0</v>
      </c>
      <c r="G25" s="238">
        <f>-PV(LCC!G8*0.01,LCC!G7,G22*G23*G24)</f>
        <v>0</v>
      </c>
      <c r="H25" s="238">
        <f>-PV(LCC!H8*0.01,LCC!H7,H22*H23*H24)</f>
        <v>0</v>
      </c>
      <c r="I25" s="238">
        <f>-PV(LCC!I8*0.01,LCC!I7,I22*I23*I24)</f>
        <v>0</v>
      </c>
      <c r="J25" s="151"/>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row>
    <row r="26" spans="2:151" s="161" customFormat="1" ht="15.75" customHeight="1" x14ac:dyDescent="0.25">
      <c r="B26" s="159"/>
      <c r="C26" s="157" t="s">
        <v>97</v>
      </c>
      <c r="D26" s="147"/>
      <c r="E26" s="158"/>
      <c r="F26" s="158"/>
      <c r="G26" s="158"/>
      <c r="H26" s="158"/>
      <c r="I26" s="158"/>
      <c r="J26" s="41"/>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60"/>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c r="DC26" s="160"/>
      <c r="DD26" s="160"/>
      <c r="DE26" s="160"/>
      <c r="DF26" s="160"/>
      <c r="DG26" s="160"/>
      <c r="DH26" s="160"/>
      <c r="DI26" s="160"/>
      <c r="DJ26" s="160"/>
      <c r="DK26" s="160"/>
      <c r="DL26" s="160"/>
      <c r="DM26" s="160"/>
      <c r="DN26" s="160"/>
      <c r="DO26" s="160"/>
      <c r="DP26" s="160"/>
      <c r="DQ26" s="160"/>
      <c r="DR26" s="160"/>
      <c r="DS26" s="160"/>
      <c r="DT26" s="160"/>
      <c r="DU26" s="160"/>
      <c r="DV26" s="160"/>
      <c r="DW26" s="160"/>
      <c r="DX26" s="160"/>
      <c r="DY26" s="160"/>
      <c r="DZ26" s="160"/>
      <c r="EA26" s="160"/>
      <c r="EB26" s="160"/>
      <c r="EC26" s="160"/>
      <c r="ED26" s="160"/>
      <c r="EE26" s="160"/>
      <c r="EF26" s="160"/>
      <c r="EG26" s="160"/>
      <c r="EH26" s="160"/>
      <c r="EI26" s="160"/>
      <c r="EJ26" s="160"/>
      <c r="EK26" s="160"/>
      <c r="EL26" s="160"/>
      <c r="EM26" s="160"/>
      <c r="EN26" s="160"/>
      <c r="EO26" s="160"/>
      <c r="EP26" s="160"/>
      <c r="EQ26" s="160"/>
      <c r="ER26" s="160"/>
      <c r="ES26" s="160"/>
      <c r="ET26" s="160"/>
      <c r="EU26" s="160"/>
    </row>
    <row r="27" spans="2:151" ht="15.75" customHeight="1" thickBot="1" x14ac:dyDescent="0.25">
      <c r="B27" s="139"/>
      <c r="C27" s="170" t="s">
        <v>98</v>
      </c>
      <c r="D27" s="147"/>
      <c r="E27" s="43"/>
      <c r="F27" s="42"/>
      <c r="G27" s="42"/>
      <c r="H27" s="42"/>
      <c r="I27" s="42"/>
      <c r="J27" s="245" t="s">
        <v>99</v>
      </c>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row>
    <row r="28" spans="2:151" ht="15.75" customHeight="1" thickBot="1" x14ac:dyDescent="0.25">
      <c r="B28" s="139"/>
      <c r="C28" s="146" t="s">
        <v>100</v>
      </c>
      <c r="D28" s="196"/>
      <c r="E28" s="199"/>
      <c r="F28" s="199"/>
      <c r="G28" s="199"/>
      <c r="H28" s="199"/>
      <c r="I28" s="199"/>
      <c r="J28" s="245" t="s">
        <v>101</v>
      </c>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row>
    <row r="29" spans="2:151" ht="15.75" customHeight="1" thickBot="1" x14ac:dyDescent="0.25">
      <c r="B29" s="139"/>
      <c r="C29" s="146" t="s">
        <v>102</v>
      </c>
      <c r="D29" s="196"/>
      <c r="E29" s="239"/>
      <c r="F29" s="239"/>
      <c r="G29" s="239"/>
      <c r="H29" s="239"/>
      <c r="I29" s="239"/>
      <c r="J29" s="247" t="s">
        <v>144</v>
      </c>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row>
    <row r="30" spans="2:151" ht="15.75" customHeight="1" x14ac:dyDescent="0.2">
      <c r="B30" s="149"/>
      <c r="C30" s="174" t="s">
        <v>103</v>
      </c>
      <c r="D30" s="150"/>
      <c r="E30" s="238">
        <f>-PV(LCC!E8*0.01,LCC!E7,E27*E28*E29)</f>
        <v>0</v>
      </c>
      <c r="F30" s="238">
        <f>-PV(LCC!F8*0.01,LCC!F7,F27*F28*F29)</f>
        <v>0</v>
      </c>
      <c r="G30" s="238">
        <f>-PV(LCC!G8*0.01,LCC!G7,G27*G28*G29)</f>
        <v>0</v>
      </c>
      <c r="H30" s="238">
        <f>-PV(LCC!H8*0.01,LCC!H7,H27*H28*H29)</f>
        <v>0</v>
      </c>
      <c r="I30" s="238">
        <f>-PV(LCC!I8*0.01,LCC!I7,I27*I28*I29)</f>
        <v>0</v>
      </c>
      <c r="J30" s="151"/>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row>
    <row r="31" spans="2:151" ht="33.75" customHeight="1" thickBot="1" x14ac:dyDescent="0.3">
      <c r="B31" s="94"/>
      <c r="C31" s="280" t="s">
        <v>149</v>
      </c>
      <c r="D31" s="281"/>
      <c r="E31" s="236">
        <f>IF(LCC!E17&gt;0, ,E10+E15+E20+E25+E30)</f>
        <v>0</v>
      </c>
      <c r="F31" s="236">
        <f>IF(LCC!F17&gt;0, ,F10+F15+F20+F25+F30)</f>
        <v>0</v>
      </c>
      <c r="G31" s="237">
        <f>IF(LCC!G17&gt;0, ,G10+G15+G20+G25+G30)</f>
        <v>0</v>
      </c>
      <c r="H31" s="236">
        <f>IF(LCC!H17&gt;0, ,H10+H15+H20+H25+H30)</f>
        <v>0</v>
      </c>
      <c r="I31" s="237">
        <f>IF(LCC!I17&gt;0, ,I10+I15+I20+I25+I30)</f>
        <v>0</v>
      </c>
      <c r="J31" s="173"/>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row>
    <row r="32" spans="2:151" s="58" customFormat="1" x14ac:dyDescent="0.2">
      <c r="C32" s="162"/>
      <c r="D32" s="163"/>
      <c r="E32" s="163"/>
      <c r="F32" s="163"/>
      <c r="G32" s="164"/>
      <c r="H32" s="163"/>
      <c r="I32" s="164"/>
      <c r="J32" s="164"/>
    </row>
    <row r="33" spans="2:6" s="58" customFormat="1" ht="12.75" x14ac:dyDescent="0.2">
      <c r="B33" s="59"/>
      <c r="C33" s="165" t="s">
        <v>104</v>
      </c>
      <c r="D33" s="166"/>
      <c r="E33" s="166"/>
      <c r="F33" s="166"/>
    </row>
    <row r="34" spans="2:6" s="58" customFormat="1" x14ac:dyDescent="0.2">
      <c r="B34" s="59"/>
      <c r="C34" s="59"/>
      <c r="D34" s="59"/>
      <c r="E34" s="59"/>
      <c r="F34" s="59"/>
    </row>
    <row r="35" spans="2:6" s="58" customFormat="1" x14ac:dyDescent="0.2">
      <c r="B35" s="132" t="s">
        <v>105</v>
      </c>
      <c r="C35" s="279" t="s">
        <v>106</v>
      </c>
      <c r="D35" s="265"/>
      <c r="E35" s="59"/>
      <c r="F35" s="59"/>
    </row>
    <row r="36" spans="2:6" s="58" customFormat="1" x14ac:dyDescent="0.2">
      <c r="B36" s="59"/>
      <c r="C36" s="59"/>
      <c r="D36" s="59"/>
      <c r="E36" s="59"/>
      <c r="F36" s="59"/>
    </row>
    <row r="37" spans="2:6" s="58" customFormat="1" x14ac:dyDescent="0.2">
      <c r="B37" s="59"/>
      <c r="C37" s="59"/>
      <c r="D37" s="59"/>
      <c r="E37" s="59"/>
      <c r="F37" s="59"/>
    </row>
    <row r="38" spans="2:6" s="58" customFormat="1" x14ac:dyDescent="0.2">
      <c r="B38" s="59"/>
      <c r="C38" s="59"/>
      <c r="D38" s="59"/>
      <c r="E38" s="59"/>
      <c r="F38" s="59"/>
    </row>
    <row r="39" spans="2:6" s="58" customFormat="1" x14ac:dyDescent="0.2">
      <c r="B39" s="59"/>
      <c r="C39" s="59"/>
      <c r="D39" s="59"/>
      <c r="E39" s="59"/>
      <c r="F39" s="59"/>
    </row>
    <row r="40" spans="2:6" s="58" customFormat="1" x14ac:dyDescent="0.2"/>
    <row r="41" spans="2:6" s="58" customFormat="1" x14ac:dyDescent="0.2"/>
    <row r="42" spans="2:6" s="58" customFormat="1" x14ac:dyDescent="0.2"/>
    <row r="43" spans="2:6" s="58" customFormat="1" x14ac:dyDescent="0.2"/>
    <row r="44" spans="2:6" s="58" customFormat="1" x14ac:dyDescent="0.2"/>
    <row r="45" spans="2:6" s="58" customFormat="1" x14ac:dyDescent="0.2"/>
    <row r="46" spans="2:6" s="58" customFormat="1" x14ac:dyDescent="0.2"/>
    <row r="47" spans="2:6" s="58" customFormat="1" x14ac:dyDescent="0.2"/>
    <row r="48" spans="2:6" s="58" customFormat="1" x14ac:dyDescent="0.2"/>
    <row r="49" s="58" customFormat="1" x14ac:dyDescent="0.2"/>
    <row r="50" s="58" customFormat="1" x14ac:dyDescent="0.2"/>
    <row r="51" s="58" customFormat="1" x14ac:dyDescent="0.2"/>
    <row r="52" s="58" customFormat="1" x14ac:dyDescent="0.2"/>
    <row r="53" s="58" customFormat="1" x14ac:dyDescent="0.2"/>
    <row r="54" s="58" customFormat="1" x14ac:dyDescent="0.2"/>
    <row r="55" s="58" customFormat="1" x14ac:dyDescent="0.2"/>
    <row r="56" s="58" customFormat="1" x14ac:dyDescent="0.2"/>
    <row r="57" s="58" customFormat="1" x14ac:dyDescent="0.2"/>
    <row r="58" s="58" customFormat="1" x14ac:dyDescent="0.2"/>
    <row r="59" s="58" customFormat="1" x14ac:dyDescent="0.2"/>
    <row r="60" s="58" customFormat="1" x14ac:dyDescent="0.2"/>
    <row r="61" s="58" customFormat="1" x14ac:dyDescent="0.2"/>
    <row r="62" s="58" customFormat="1" x14ac:dyDescent="0.2"/>
    <row r="63" s="58" customFormat="1" x14ac:dyDescent="0.2"/>
    <row r="64" s="58" customFormat="1" x14ac:dyDescent="0.2"/>
    <row r="65" s="58" customFormat="1" x14ac:dyDescent="0.2"/>
    <row r="66" s="58" customFormat="1" x14ac:dyDescent="0.2"/>
    <row r="67" s="58" customFormat="1" x14ac:dyDescent="0.2"/>
    <row r="68" s="58" customFormat="1" x14ac:dyDescent="0.2"/>
    <row r="69" s="58" customFormat="1" x14ac:dyDescent="0.2"/>
    <row r="70" s="58" customFormat="1" x14ac:dyDescent="0.2"/>
    <row r="71" s="58" customFormat="1" x14ac:dyDescent="0.2"/>
    <row r="72" s="58" customFormat="1" x14ac:dyDescent="0.2"/>
    <row r="73" s="58" customFormat="1" x14ac:dyDescent="0.2"/>
    <row r="74" s="58" customFormat="1" x14ac:dyDescent="0.2"/>
    <row r="75" s="58" customFormat="1" x14ac:dyDescent="0.2"/>
    <row r="76" s="58" customFormat="1" x14ac:dyDescent="0.2"/>
    <row r="77" s="58" customFormat="1" x14ac:dyDescent="0.2"/>
    <row r="78" s="58" customFormat="1" x14ac:dyDescent="0.2"/>
    <row r="79" s="58" customFormat="1" x14ac:dyDescent="0.2"/>
    <row r="80" s="58" customFormat="1" x14ac:dyDescent="0.2"/>
    <row r="81" s="58" customFormat="1" x14ac:dyDescent="0.2"/>
    <row r="82" s="58" customFormat="1" x14ac:dyDescent="0.2"/>
    <row r="83" s="58" customFormat="1" x14ac:dyDescent="0.2"/>
    <row r="84" s="58" customFormat="1" x14ac:dyDescent="0.2"/>
    <row r="85" s="58" customFormat="1" x14ac:dyDescent="0.2"/>
    <row r="86" s="58" customFormat="1" x14ac:dyDescent="0.2"/>
    <row r="87" s="58" customFormat="1" x14ac:dyDescent="0.2"/>
    <row r="88" s="58" customFormat="1" x14ac:dyDescent="0.2"/>
    <row r="89" s="58" customFormat="1" x14ac:dyDescent="0.2"/>
    <row r="90" s="58" customFormat="1" x14ac:dyDescent="0.2"/>
    <row r="91" s="58" customFormat="1" x14ac:dyDescent="0.2"/>
    <row r="92" s="58" customFormat="1" x14ac:dyDescent="0.2"/>
    <row r="93" s="58" customFormat="1" x14ac:dyDescent="0.2"/>
    <row r="94" s="58" customFormat="1" x14ac:dyDescent="0.2"/>
    <row r="95" s="58" customFormat="1" x14ac:dyDescent="0.2"/>
    <row r="96" s="58" customFormat="1" x14ac:dyDescent="0.2"/>
    <row r="97" s="58" customFormat="1" x14ac:dyDescent="0.2"/>
    <row r="98" s="58" customFormat="1" x14ac:dyDescent="0.2"/>
    <row r="99" s="58" customFormat="1" x14ac:dyDescent="0.2"/>
    <row r="100" s="58" customFormat="1" x14ac:dyDescent="0.2"/>
    <row r="101" s="58" customFormat="1" x14ac:dyDescent="0.2"/>
    <row r="102" s="58" customFormat="1" x14ac:dyDescent="0.2"/>
    <row r="103" s="58" customFormat="1" x14ac:dyDescent="0.2"/>
    <row r="104" s="58" customFormat="1" x14ac:dyDescent="0.2"/>
    <row r="105" s="58" customFormat="1" x14ac:dyDescent="0.2"/>
    <row r="106" s="58" customFormat="1" x14ac:dyDescent="0.2"/>
    <row r="107" s="58" customFormat="1" x14ac:dyDescent="0.2"/>
    <row r="108" s="58" customFormat="1" x14ac:dyDescent="0.2"/>
    <row r="109" s="58" customFormat="1" x14ac:dyDescent="0.2"/>
    <row r="110" s="58" customFormat="1" x14ac:dyDescent="0.2"/>
    <row r="111" s="58" customFormat="1" x14ac:dyDescent="0.2"/>
    <row r="112" s="58" customFormat="1" x14ac:dyDescent="0.2"/>
    <row r="113" s="58" customFormat="1" x14ac:dyDescent="0.2"/>
    <row r="114" s="58" customFormat="1" x14ac:dyDescent="0.2"/>
    <row r="115" s="58" customFormat="1" x14ac:dyDescent="0.2"/>
    <row r="116" s="58" customFormat="1" x14ac:dyDescent="0.2"/>
    <row r="117" s="58" customFormat="1" x14ac:dyDescent="0.2"/>
    <row r="118" s="58" customFormat="1" x14ac:dyDescent="0.2"/>
    <row r="119" s="58" customFormat="1" x14ac:dyDescent="0.2"/>
    <row r="120" s="58" customFormat="1" x14ac:dyDescent="0.2"/>
    <row r="121" s="58" customFormat="1" x14ac:dyDescent="0.2"/>
    <row r="122" s="58" customFormat="1" x14ac:dyDescent="0.2"/>
    <row r="123" s="58" customFormat="1" x14ac:dyDescent="0.2"/>
    <row r="124" s="58" customFormat="1" x14ac:dyDescent="0.2"/>
    <row r="125" s="58" customFormat="1" x14ac:dyDescent="0.2"/>
    <row r="126" s="58" customFormat="1" x14ac:dyDescent="0.2"/>
    <row r="127" s="58" customFormat="1" x14ac:dyDescent="0.2"/>
    <row r="128" s="58" customFormat="1" x14ac:dyDescent="0.2"/>
    <row r="129" s="58" customFormat="1" x14ac:dyDescent="0.2"/>
    <row r="130" s="58" customFormat="1" x14ac:dyDescent="0.2"/>
    <row r="131" s="58" customFormat="1" x14ac:dyDescent="0.2"/>
    <row r="132" s="58" customFormat="1" x14ac:dyDescent="0.2"/>
    <row r="133" s="58" customFormat="1" x14ac:dyDescent="0.2"/>
    <row r="134" s="58" customFormat="1" x14ac:dyDescent="0.2"/>
    <row r="135" s="58" customFormat="1" x14ac:dyDescent="0.2"/>
    <row r="136" s="58" customFormat="1" x14ac:dyDescent="0.2"/>
    <row r="137" s="58" customFormat="1" x14ac:dyDescent="0.2"/>
    <row r="138" s="58" customFormat="1" x14ac:dyDescent="0.2"/>
    <row r="139" s="58" customFormat="1" x14ac:dyDescent="0.2"/>
    <row r="140" s="58" customFormat="1" x14ac:dyDescent="0.2"/>
    <row r="141" s="58" customFormat="1" x14ac:dyDescent="0.2"/>
    <row r="142" s="58" customFormat="1" x14ac:dyDescent="0.2"/>
    <row r="143" s="58" customFormat="1" x14ac:dyDescent="0.2"/>
    <row r="144" s="58" customFormat="1" x14ac:dyDescent="0.2"/>
    <row r="145" s="58" customFormat="1" x14ac:dyDescent="0.2"/>
    <row r="146" s="58" customFormat="1" x14ac:dyDescent="0.2"/>
    <row r="147" s="58" customFormat="1" x14ac:dyDescent="0.2"/>
    <row r="148" s="58" customFormat="1" x14ac:dyDescent="0.2"/>
    <row r="149" s="58" customFormat="1" x14ac:dyDescent="0.2"/>
    <row r="150" s="58" customFormat="1" x14ac:dyDescent="0.2"/>
    <row r="151" s="58" customFormat="1" x14ac:dyDescent="0.2"/>
    <row r="152" s="58" customFormat="1" x14ac:dyDescent="0.2"/>
    <row r="153" s="58" customFormat="1" x14ac:dyDescent="0.2"/>
    <row r="154" s="58" customFormat="1" x14ac:dyDescent="0.2"/>
    <row r="155" s="58" customFormat="1" x14ac:dyDescent="0.2"/>
    <row r="156" s="58" customFormat="1" x14ac:dyDescent="0.2"/>
    <row r="157" s="58" customFormat="1" x14ac:dyDescent="0.2"/>
    <row r="158" s="58" customFormat="1" x14ac:dyDescent="0.2"/>
    <row r="159" s="58" customFormat="1" x14ac:dyDescent="0.2"/>
    <row r="160" s="58" customFormat="1" x14ac:dyDescent="0.2"/>
    <row r="161" s="58" customFormat="1" x14ac:dyDescent="0.2"/>
    <row r="162" s="58" customFormat="1" x14ac:dyDescent="0.2"/>
    <row r="163" s="58" customFormat="1" x14ac:dyDescent="0.2"/>
    <row r="164" s="58" customFormat="1" x14ac:dyDescent="0.2"/>
    <row r="165" s="58" customFormat="1" x14ac:dyDescent="0.2"/>
    <row r="166" s="58" customFormat="1" x14ac:dyDescent="0.2"/>
    <row r="167" s="58" customFormat="1" x14ac:dyDescent="0.2"/>
    <row r="168" s="58" customFormat="1" x14ac:dyDescent="0.2"/>
    <row r="169" s="58" customFormat="1" x14ac:dyDescent="0.2"/>
    <row r="170" s="58" customFormat="1" x14ac:dyDescent="0.2"/>
    <row r="171" s="58" customFormat="1" x14ac:dyDescent="0.2"/>
    <row r="172" s="58" customFormat="1" x14ac:dyDescent="0.2"/>
    <row r="173" s="58" customFormat="1" x14ac:dyDescent="0.2"/>
    <row r="174" s="58" customFormat="1" x14ac:dyDescent="0.2"/>
    <row r="175" s="58" customFormat="1" x14ac:dyDescent="0.2"/>
    <row r="176" s="58" customFormat="1" x14ac:dyDescent="0.2"/>
    <row r="177" s="58" customFormat="1" x14ac:dyDescent="0.2"/>
    <row r="178" s="58" customFormat="1" x14ac:dyDescent="0.2"/>
    <row r="179" s="58" customFormat="1" x14ac:dyDescent="0.2"/>
    <row r="180" s="58" customFormat="1" x14ac:dyDescent="0.2"/>
    <row r="181" s="58" customFormat="1" x14ac:dyDescent="0.2"/>
    <row r="182" s="58" customFormat="1" x14ac:dyDescent="0.2"/>
    <row r="183" s="58" customFormat="1" x14ac:dyDescent="0.2"/>
    <row r="184" s="58" customFormat="1" x14ac:dyDescent="0.2"/>
    <row r="185" s="58" customFormat="1" x14ac:dyDescent="0.2"/>
    <row r="186" s="58" customFormat="1" x14ac:dyDescent="0.2"/>
    <row r="187" s="58" customFormat="1" x14ac:dyDescent="0.2"/>
    <row r="188" s="58" customFormat="1" x14ac:dyDescent="0.2"/>
    <row r="189" s="58" customFormat="1" x14ac:dyDescent="0.2"/>
    <row r="190" s="58" customFormat="1" x14ac:dyDescent="0.2"/>
    <row r="191" s="58" customFormat="1" x14ac:dyDescent="0.2"/>
    <row r="192" s="58" customFormat="1" x14ac:dyDescent="0.2"/>
    <row r="193" s="58" customFormat="1" x14ac:dyDescent="0.2"/>
    <row r="194" s="58" customFormat="1" x14ac:dyDescent="0.2"/>
    <row r="195" s="58" customFormat="1" x14ac:dyDescent="0.2"/>
    <row r="196" s="58" customFormat="1" x14ac:dyDescent="0.2"/>
    <row r="197" s="58" customFormat="1" x14ac:dyDescent="0.2"/>
    <row r="198" s="58" customFormat="1" x14ac:dyDescent="0.2"/>
    <row r="199" s="58" customFormat="1" x14ac:dyDescent="0.2"/>
    <row r="200" s="58" customFormat="1" x14ac:dyDescent="0.2"/>
    <row r="201" s="58" customFormat="1" x14ac:dyDescent="0.2"/>
    <row r="202" s="58" customFormat="1" x14ac:dyDescent="0.2"/>
    <row r="203" s="58" customFormat="1" x14ac:dyDescent="0.2"/>
    <row r="204" s="58" customFormat="1" x14ac:dyDescent="0.2"/>
    <row r="205" s="58" customFormat="1" x14ac:dyDescent="0.2"/>
    <row r="206" s="58" customFormat="1" x14ac:dyDescent="0.2"/>
    <row r="207" s="58" customFormat="1" x14ac:dyDescent="0.2"/>
    <row r="208" s="58" customFormat="1" x14ac:dyDescent="0.2"/>
    <row r="209" s="58" customFormat="1" x14ac:dyDescent="0.2"/>
    <row r="210" s="58" customFormat="1" x14ac:dyDescent="0.2"/>
    <row r="211" s="58" customFormat="1" x14ac:dyDescent="0.2"/>
    <row r="212" s="58" customFormat="1" x14ac:dyDescent="0.2"/>
    <row r="213" s="58" customFormat="1" x14ac:dyDescent="0.2"/>
    <row r="214" s="58" customFormat="1" x14ac:dyDescent="0.2"/>
    <row r="215" s="58" customFormat="1" x14ac:dyDescent="0.2"/>
    <row r="216" s="58" customFormat="1" x14ac:dyDescent="0.2"/>
    <row r="217" s="58" customFormat="1" x14ac:dyDescent="0.2"/>
    <row r="218" s="58" customFormat="1" x14ac:dyDescent="0.2"/>
    <row r="219" s="58" customFormat="1" x14ac:dyDescent="0.2"/>
    <row r="220" s="58" customFormat="1" x14ac:dyDescent="0.2"/>
    <row r="221" s="58" customFormat="1" x14ac:dyDescent="0.2"/>
    <row r="222" s="58" customFormat="1" x14ac:dyDescent="0.2"/>
    <row r="223" s="58" customFormat="1" x14ac:dyDescent="0.2"/>
    <row r="224" s="58" customFormat="1" x14ac:dyDescent="0.2"/>
    <row r="225" s="58" customFormat="1" x14ac:dyDescent="0.2"/>
    <row r="226" s="58" customFormat="1" x14ac:dyDescent="0.2"/>
    <row r="227" s="58" customFormat="1" x14ac:dyDescent="0.2"/>
    <row r="228" s="58" customFormat="1" x14ac:dyDescent="0.2"/>
    <row r="229" s="58" customFormat="1" x14ac:dyDescent="0.2"/>
    <row r="230" s="58" customFormat="1" x14ac:dyDescent="0.2"/>
    <row r="231" s="58" customFormat="1" x14ac:dyDescent="0.2"/>
    <row r="232" s="58" customFormat="1" x14ac:dyDescent="0.2"/>
    <row r="233" s="58" customFormat="1" x14ac:dyDescent="0.2"/>
    <row r="234" s="58" customFormat="1" x14ac:dyDescent="0.2"/>
    <row r="235" s="58" customFormat="1" x14ac:dyDescent="0.2"/>
    <row r="236" s="58" customFormat="1" x14ac:dyDescent="0.2"/>
    <row r="237" s="58" customFormat="1" x14ac:dyDescent="0.2"/>
    <row r="238" s="58" customFormat="1" x14ac:dyDescent="0.2"/>
    <row r="239" s="58" customFormat="1" x14ac:dyDescent="0.2"/>
    <row r="240" s="58" customFormat="1" x14ac:dyDescent="0.2"/>
    <row r="241" s="58" customFormat="1" x14ac:dyDescent="0.2"/>
    <row r="242" s="58" customFormat="1" x14ac:dyDescent="0.2"/>
    <row r="243" s="58" customFormat="1" x14ac:dyDescent="0.2"/>
    <row r="244" s="58" customFormat="1" x14ac:dyDescent="0.2"/>
  </sheetData>
  <sheetProtection sheet="1" objects="1" scenarios="1"/>
  <mergeCells count="4">
    <mergeCell ref="C35:D35"/>
    <mergeCell ref="C3:I3"/>
    <mergeCell ref="C31:D31"/>
    <mergeCell ref="B4:I4"/>
  </mergeCells>
  <phoneticPr fontId="8" type="noConversion"/>
  <hyperlinks>
    <hyperlink ref="C35" location="LCC!A1" display="Tillbaka till LCC-kalkyl" xr:uid="{00000000-0004-0000-0400-000000000000}"/>
  </hyperlinks>
  <printOptions horizontalCentered="1" verticalCentered="1"/>
  <pageMargins left="0.70866141732283472" right="0.70866141732283472" top="0.74803149606299213" bottom="0.74803149606299213" header="0.31496062992125984" footer="0.31496062992125984"/>
  <pageSetup paperSize="9" orientation="landscape" r:id="rId1"/>
  <headerFooter>
    <oddFooter>&amp;L&amp;G&amp;Cwww.motivanhankintapalvelu.fi&amp;RLCC YLEINEN</oddFooter>
  </headerFooter>
  <drawing r:id="rId2"/>
  <legacy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pageSetUpPr fitToPage="1"/>
  </sheetPr>
  <dimension ref="A1:Q44"/>
  <sheetViews>
    <sheetView workbookViewId="0"/>
  </sheetViews>
  <sheetFormatPr defaultColWidth="9.140625" defaultRowHeight="12" x14ac:dyDescent="0.2"/>
  <cols>
    <col min="1" max="1" width="2.7109375" style="45" customWidth="1"/>
    <col min="2" max="2" width="9.140625" style="45"/>
    <col min="3" max="3" width="14.5703125" style="45" customWidth="1"/>
    <col min="4" max="4" width="14" style="45" customWidth="1"/>
    <col min="5" max="5" width="13.42578125" style="45" customWidth="1"/>
    <col min="6" max="6" width="16.140625" style="45" customWidth="1"/>
    <col min="7" max="7" width="12" style="45" customWidth="1"/>
    <col min="8" max="9" width="9.140625" style="45"/>
    <col min="10" max="10" width="15.85546875" style="45" customWidth="1"/>
    <col min="11" max="11" width="13.140625" style="45" customWidth="1"/>
    <col min="12" max="13" width="12.42578125" style="45" customWidth="1"/>
    <col min="14" max="14" width="12.7109375" style="45" customWidth="1"/>
    <col min="15" max="15" width="14.140625" style="45" customWidth="1"/>
    <col min="16" max="16384" width="9.140625" style="45"/>
  </cols>
  <sheetData>
    <row r="1" spans="2:17" ht="29.1" customHeight="1" thickBot="1" x14ac:dyDescent="0.35">
      <c r="B1" s="44"/>
    </row>
    <row r="2" spans="2:17" ht="6" customHeight="1" thickBot="1" x14ac:dyDescent="0.25">
      <c r="B2" s="284"/>
      <c r="C2" s="277"/>
      <c r="D2" s="277"/>
      <c r="E2" s="277"/>
      <c r="F2" s="277"/>
      <c r="G2" s="277"/>
      <c r="H2" s="278"/>
      <c r="I2" s="277"/>
      <c r="J2" s="277"/>
      <c r="K2" s="277"/>
      <c r="L2" s="114"/>
    </row>
    <row r="3" spans="2:17" ht="18" customHeight="1" x14ac:dyDescent="0.4">
      <c r="B3" s="285" t="s">
        <v>107</v>
      </c>
      <c r="C3" s="286"/>
      <c r="D3" s="286"/>
      <c r="E3" s="286"/>
      <c r="F3" s="286"/>
      <c r="G3" s="286"/>
      <c r="H3" s="286"/>
      <c r="I3" s="286"/>
      <c r="J3" s="286"/>
      <c r="K3" s="286"/>
      <c r="L3" s="287"/>
      <c r="M3" s="46"/>
      <c r="N3" s="46"/>
      <c r="O3" s="46"/>
      <c r="P3" s="47"/>
      <c r="Q3" s="47"/>
    </row>
    <row r="4" spans="2:17" ht="14.1" customHeight="1" thickBot="1" x14ac:dyDescent="0.25">
      <c r="B4" s="288" t="s">
        <v>108</v>
      </c>
      <c r="C4" s="289"/>
      <c r="D4" s="289"/>
      <c r="E4" s="289"/>
      <c r="F4" s="289"/>
      <c r="G4" s="289"/>
      <c r="H4" s="289"/>
      <c r="I4" s="289"/>
      <c r="J4" s="289"/>
      <c r="K4" s="289"/>
      <c r="L4" s="290"/>
      <c r="M4" s="48"/>
      <c r="N4" s="48"/>
      <c r="O4" s="48"/>
    </row>
    <row r="5" spans="2:17" x14ac:dyDescent="0.2">
      <c r="B5" s="49"/>
      <c r="C5" s="51"/>
      <c r="D5" s="51"/>
      <c r="E5" s="51"/>
      <c r="F5" s="51"/>
      <c r="G5" s="51"/>
      <c r="H5" s="51"/>
      <c r="I5" s="51"/>
      <c r="J5" s="51"/>
      <c r="K5" s="51"/>
      <c r="L5" s="52"/>
      <c r="M5" s="48"/>
      <c r="N5" s="48"/>
      <c r="O5" s="48"/>
    </row>
    <row r="6" spans="2:17" x14ac:dyDescent="0.2">
      <c r="B6" s="53"/>
      <c r="C6" s="48"/>
      <c r="D6" s="48"/>
      <c r="E6" s="48"/>
      <c r="F6" s="48"/>
      <c r="G6" s="48"/>
      <c r="H6" s="48"/>
      <c r="I6" s="48"/>
      <c r="J6" s="48"/>
      <c r="K6" s="48"/>
      <c r="L6" s="54"/>
      <c r="M6" s="48"/>
      <c r="N6" s="48"/>
      <c r="O6" s="48"/>
    </row>
    <row r="7" spans="2:17" x14ac:dyDescent="0.2">
      <c r="B7" s="53"/>
      <c r="C7" s="48"/>
      <c r="D7" s="48"/>
      <c r="E7" s="48"/>
      <c r="F7" s="48"/>
      <c r="G7" s="48"/>
      <c r="H7" s="48"/>
      <c r="I7" s="48"/>
      <c r="J7" s="48"/>
      <c r="K7" s="48"/>
      <c r="L7" s="54"/>
      <c r="M7" s="48"/>
      <c r="N7" s="48"/>
      <c r="O7" s="48"/>
    </row>
    <row r="8" spans="2:17" x14ac:dyDescent="0.2">
      <c r="B8" s="53"/>
      <c r="C8" s="48"/>
      <c r="D8" s="48"/>
      <c r="E8" s="48"/>
      <c r="F8" s="48"/>
      <c r="G8" s="48"/>
      <c r="H8" s="48"/>
      <c r="I8" s="48"/>
      <c r="J8" s="48"/>
      <c r="K8" s="48"/>
      <c r="L8" s="54"/>
      <c r="M8" s="48"/>
      <c r="N8" s="48"/>
      <c r="O8" s="48"/>
    </row>
    <row r="9" spans="2:17" x14ac:dyDescent="0.2">
      <c r="B9" s="53"/>
      <c r="C9" s="48"/>
      <c r="D9" s="48"/>
      <c r="E9" s="48"/>
      <c r="F9" s="48"/>
      <c r="G9" s="48"/>
      <c r="H9" s="48"/>
      <c r="I9" s="48"/>
      <c r="J9" s="48"/>
      <c r="K9" s="48"/>
      <c r="L9" s="54"/>
      <c r="M9" s="48"/>
      <c r="N9" s="48"/>
      <c r="O9" s="48"/>
    </row>
    <row r="10" spans="2:17" x14ac:dyDescent="0.2">
      <c r="B10" s="53"/>
      <c r="C10" s="48"/>
      <c r="D10" s="48"/>
      <c r="E10" s="48"/>
      <c r="F10" s="48"/>
      <c r="G10" s="48"/>
      <c r="H10" s="48"/>
      <c r="I10" s="48"/>
      <c r="J10" s="48"/>
      <c r="K10" s="48"/>
      <c r="L10" s="54"/>
      <c r="M10" s="48"/>
      <c r="N10" s="48"/>
      <c r="O10" s="48"/>
    </row>
    <row r="11" spans="2:17" x14ac:dyDescent="0.2">
      <c r="B11" s="53"/>
      <c r="C11" s="48"/>
      <c r="D11" s="48"/>
      <c r="E11" s="48"/>
      <c r="F11" s="48"/>
      <c r="G11" s="48"/>
      <c r="H11" s="48"/>
      <c r="I11" s="48"/>
      <c r="J11" s="48"/>
      <c r="K11" s="48"/>
      <c r="L11" s="54"/>
      <c r="M11" s="48"/>
      <c r="N11" s="48"/>
      <c r="O11" s="48"/>
    </row>
    <row r="12" spans="2:17" x14ac:dyDescent="0.2">
      <c r="B12" s="53"/>
      <c r="C12" s="48"/>
      <c r="D12" s="48"/>
      <c r="E12" s="48"/>
      <c r="F12" s="48"/>
      <c r="G12" s="48"/>
      <c r="H12" s="48"/>
      <c r="I12" s="48"/>
      <c r="J12" s="48"/>
      <c r="K12" s="48"/>
      <c r="L12" s="54"/>
      <c r="M12" s="48"/>
      <c r="N12" s="48"/>
      <c r="O12" s="48"/>
    </row>
    <row r="13" spans="2:17" x14ac:dyDescent="0.2">
      <c r="B13" s="53"/>
      <c r="C13" s="48"/>
      <c r="D13" s="48"/>
      <c r="E13" s="48"/>
      <c r="F13" s="48"/>
      <c r="G13" s="48"/>
      <c r="H13" s="48"/>
      <c r="I13" s="48"/>
      <c r="J13" s="48"/>
      <c r="K13" s="48"/>
      <c r="L13" s="54"/>
      <c r="M13" s="48"/>
      <c r="N13" s="48"/>
      <c r="O13" s="48"/>
    </row>
    <row r="14" spans="2:17" x14ac:dyDescent="0.2">
      <c r="B14" s="53"/>
      <c r="C14" s="48"/>
      <c r="D14" s="48"/>
      <c r="E14" s="48"/>
      <c r="F14" s="48"/>
      <c r="G14" s="48"/>
      <c r="H14" s="48"/>
      <c r="I14" s="48"/>
      <c r="J14" s="48"/>
      <c r="K14" s="48"/>
      <c r="L14" s="54"/>
    </row>
    <row r="15" spans="2:17" x14ac:dyDescent="0.2">
      <c r="B15" s="53"/>
      <c r="C15" s="48"/>
      <c r="D15" s="48"/>
      <c r="E15" s="48"/>
      <c r="F15" s="48"/>
      <c r="G15" s="48"/>
      <c r="H15" s="48"/>
      <c r="I15" s="48"/>
      <c r="J15" s="48"/>
      <c r="K15" s="48"/>
      <c r="L15" s="54"/>
    </row>
    <row r="16" spans="2:17" x14ac:dyDescent="0.2">
      <c r="B16" s="53"/>
      <c r="C16" s="48"/>
      <c r="D16" s="48"/>
      <c r="E16" s="48"/>
      <c r="F16" s="48"/>
      <c r="G16" s="48"/>
      <c r="H16" s="48"/>
      <c r="I16" s="48"/>
      <c r="J16" s="48"/>
      <c r="K16" s="48"/>
      <c r="L16" s="54"/>
    </row>
    <row r="17" spans="1:12" x14ac:dyDescent="0.2">
      <c r="B17" s="53"/>
      <c r="C17" s="48"/>
      <c r="D17" s="48"/>
      <c r="E17" s="48"/>
      <c r="F17" s="48"/>
      <c r="G17" s="48"/>
      <c r="H17" s="48"/>
      <c r="I17" s="48"/>
      <c r="J17" s="48"/>
      <c r="K17" s="48"/>
      <c r="L17" s="54"/>
    </row>
    <row r="18" spans="1:12" x14ac:dyDescent="0.2">
      <c r="B18" s="53"/>
      <c r="C18" s="48"/>
      <c r="D18" s="48"/>
      <c r="E18" s="48"/>
      <c r="F18" s="48"/>
      <c r="G18" s="48"/>
      <c r="H18" s="48"/>
      <c r="I18" s="48"/>
      <c r="J18" s="48"/>
      <c r="K18" s="48"/>
      <c r="L18" s="54"/>
    </row>
    <row r="19" spans="1:12" x14ac:dyDescent="0.2">
      <c r="B19" s="53"/>
      <c r="C19" s="48"/>
      <c r="D19" s="48"/>
      <c r="E19" s="48"/>
      <c r="F19" s="48"/>
      <c r="G19" s="48"/>
      <c r="H19" s="48"/>
      <c r="I19" s="48"/>
      <c r="J19" s="48"/>
      <c r="K19" s="48"/>
      <c r="L19" s="54"/>
    </row>
    <row r="20" spans="1:12" x14ac:dyDescent="0.2">
      <c r="B20" s="53"/>
      <c r="C20" s="48"/>
      <c r="D20" s="48"/>
      <c r="E20" s="48"/>
      <c r="F20" s="48"/>
      <c r="G20" s="48"/>
      <c r="H20" s="292"/>
      <c r="I20" s="292"/>
      <c r="J20" s="292"/>
      <c r="K20" s="292"/>
      <c r="L20" s="54"/>
    </row>
    <row r="21" spans="1:12" x14ac:dyDescent="0.2">
      <c r="A21" s="54"/>
      <c r="C21" s="48"/>
      <c r="D21" s="48"/>
      <c r="E21" s="48"/>
      <c r="F21" s="48"/>
      <c r="G21" s="48"/>
      <c r="H21" s="48"/>
      <c r="I21" s="48"/>
      <c r="J21" s="48"/>
      <c r="K21" s="48"/>
      <c r="L21" s="54"/>
    </row>
    <row r="22" spans="1:12" x14ac:dyDescent="0.2">
      <c r="A22" s="54"/>
      <c r="L22" s="54"/>
    </row>
    <row r="23" spans="1:12" x14ac:dyDescent="0.2">
      <c r="A23" s="54"/>
      <c r="L23" s="54"/>
    </row>
    <row r="24" spans="1:12" x14ac:dyDescent="0.2">
      <c r="A24" s="54"/>
      <c r="L24" s="54"/>
    </row>
    <row r="25" spans="1:12" x14ac:dyDescent="0.2">
      <c r="A25" s="54"/>
      <c r="L25" s="54"/>
    </row>
    <row r="26" spans="1:12" x14ac:dyDescent="0.2">
      <c r="A26" s="54"/>
      <c r="L26" s="54"/>
    </row>
    <row r="27" spans="1:12" x14ac:dyDescent="0.2">
      <c r="A27" s="54"/>
      <c r="C27" s="48"/>
      <c r="D27" s="48"/>
      <c r="E27" s="48"/>
      <c r="F27" s="48"/>
      <c r="G27" s="48"/>
      <c r="H27" s="48"/>
      <c r="I27" s="48"/>
      <c r="J27" s="55"/>
      <c r="K27" s="48"/>
      <c r="L27" s="54"/>
    </row>
    <row r="28" spans="1:12" x14ac:dyDescent="0.2">
      <c r="A28" s="54"/>
      <c r="C28" s="48"/>
      <c r="D28" s="48"/>
      <c r="E28" s="55"/>
      <c r="F28" s="48"/>
      <c r="G28" s="48"/>
      <c r="H28" s="48"/>
      <c r="I28" s="48"/>
      <c r="J28" s="48"/>
      <c r="K28" s="48"/>
      <c r="L28" s="54"/>
    </row>
    <row r="29" spans="1:12" x14ac:dyDescent="0.2">
      <c r="A29" s="54"/>
      <c r="C29" s="48"/>
      <c r="D29" s="48"/>
      <c r="E29" s="48"/>
      <c r="F29" s="48"/>
      <c r="G29" s="48"/>
      <c r="H29" s="48"/>
      <c r="I29" s="48"/>
      <c r="J29" s="48"/>
      <c r="K29" s="48"/>
      <c r="L29" s="54"/>
    </row>
    <row r="30" spans="1:12" x14ac:dyDescent="0.2">
      <c r="B30" s="53"/>
      <c r="C30" s="48"/>
      <c r="D30" s="48"/>
      <c r="E30" s="48"/>
      <c r="F30" s="48"/>
      <c r="G30" s="48"/>
      <c r="H30" s="48"/>
      <c r="I30" s="48"/>
      <c r="J30" s="48"/>
      <c r="K30" s="48"/>
      <c r="L30" s="54"/>
    </row>
    <row r="31" spans="1:12" x14ac:dyDescent="0.2">
      <c r="B31" s="53"/>
      <c r="C31" s="48"/>
      <c r="D31" s="48"/>
      <c r="E31" s="48"/>
      <c r="F31" s="48"/>
      <c r="G31" s="48"/>
      <c r="H31" s="48"/>
      <c r="I31" s="48"/>
      <c r="J31" s="48"/>
      <c r="K31" s="48"/>
      <c r="L31" s="54"/>
    </row>
    <row r="32" spans="1:12" x14ac:dyDescent="0.2">
      <c r="B32" s="53"/>
      <c r="C32" s="48"/>
      <c r="D32" s="48"/>
      <c r="E32" s="48"/>
      <c r="F32" s="48"/>
      <c r="G32" s="48"/>
      <c r="H32" s="48"/>
      <c r="I32" s="48"/>
      <c r="J32" s="48"/>
      <c r="K32" s="48"/>
      <c r="L32" s="54"/>
    </row>
    <row r="33" spans="2:12" x14ac:dyDescent="0.2">
      <c r="B33" s="53"/>
      <c r="C33" s="48"/>
      <c r="D33" s="48"/>
      <c r="E33" s="48"/>
      <c r="F33" s="48"/>
      <c r="G33" s="48"/>
      <c r="H33" s="48"/>
      <c r="I33" s="48"/>
      <c r="J33" s="48"/>
      <c r="K33" s="48"/>
      <c r="L33" s="54"/>
    </row>
    <row r="34" spans="2:12" x14ac:dyDescent="0.2">
      <c r="B34" s="53"/>
      <c r="C34" s="48"/>
      <c r="D34" s="48"/>
      <c r="E34" s="48"/>
      <c r="F34" s="48"/>
      <c r="G34" s="48"/>
      <c r="H34" s="48"/>
      <c r="I34" s="48"/>
      <c r="J34" s="48"/>
      <c r="K34" s="48"/>
      <c r="L34" s="54"/>
    </row>
    <row r="35" spans="2:12" x14ac:dyDescent="0.2">
      <c r="B35" s="53"/>
      <c r="C35" s="48"/>
      <c r="D35" s="48"/>
      <c r="E35" s="48"/>
      <c r="F35" s="48"/>
      <c r="G35" s="48"/>
      <c r="H35" s="48"/>
      <c r="I35" s="48"/>
      <c r="J35" s="48"/>
      <c r="K35" s="48"/>
      <c r="L35" s="54"/>
    </row>
    <row r="36" spans="2:12" x14ac:dyDescent="0.2">
      <c r="B36" s="53"/>
      <c r="C36" s="48"/>
      <c r="D36" s="48"/>
      <c r="E36" s="48"/>
      <c r="F36" s="48"/>
      <c r="G36" s="48"/>
      <c r="H36" s="48"/>
      <c r="I36" s="48"/>
      <c r="J36" s="48"/>
      <c r="K36" s="48"/>
      <c r="L36" s="54"/>
    </row>
    <row r="37" spans="2:12" x14ac:dyDescent="0.2">
      <c r="B37" s="53"/>
      <c r="C37" s="48"/>
      <c r="D37" s="48"/>
      <c r="E37" s="48"/>
      <c r="F37" s="48"/>
      <c r="G37" s="48"/>
      <c r="H37" s="48"/>
      <c r="I37" s="48"/>
      <c r="J37" s="48"/>
      <c r="K37" s="48"/>
      <c r="L37" s="54"/>
    </row>
    <row r="38" spans="2:12" x14ac:dyDescent="0.2">
      <c r="B38" s="53"/>
      <c r="C38" s="48"/>
      <c r="D38" s="48"/>
      <c r="E38" s="48"/>
      <c r="F38" s="48"/>
      <c r="G38" s="48"/>
      <c r="H38" s="48"/>
      <c r="I38" s="48"/>
      <c r="J38" s="48"/>
      <c r="K38" s="48"/>
      <c r="L38" s="54"/>
    </row>
    <row r="39" spans="2:12" ht="12.75" thickBot="1" x14ac:dyDescent="0.25">
      <c r="B39" s="50"/>
      <c r="C39" s="56"/>
      <c r="D39" s="56"/>
      <c r="E39" s="56"/>
      <c r="F39" s="56"/>
      <c r="G39" s="56"/>
      <c r="H39" s="56"/>
      <c r="I39" s="56"/>
      <c r="J39" s="56"/>
      <c r="K39" s="56"/>
      <c r="L39" s="57"/>
    </row>
    <row r="41" spans="2:12" x14ac:dyDescent="0.2">
      <c r="C41" s="85"/>
      <c r="D41" s="85"/>
      <c r="F41" s="101"/>
    </row>
    <row r="42" spans="2:12" x14ac:dyDescent="0.2">
      <c r="B42" s="132" t="s">
        <v>109</v>
      </c>
      <c r="C42" s="279" t="s">
        <v>110</v>
      </c>
      <c r="D42" s="279"/>
      <c r="E42" s="100"/>
      <c r="F42" s="97"/>
    </row>
    <row r="43" spans="2:12" x14ac:dyDescent="0.2">
      <c r="B43" s="132" t="s">
        <v>111</v>
      </c>
      <c r="C43" s="291" t="s">
        <v>112</v>
      </c>
      <c r="D43" s="291"/>
    </row>
    <row r="44" spans="2:12" x14ac:dyDescent="0.2">
      <c r="B44" s="132" t="s">
        <v>113</v>
      </c>
      <c r="C44" s="291" t="s">
        <v>114</v>
      </c>
      <c r="D44" s="291"/>
      <c r="E44" s="291"/>
    </row>
  </sheetData>
  <sheetProtection sheet="1" objects="1" scenarios="1"/>
  <mergeCells count="8">
    <mergeCell ref="B2:H2"/>
    <mergeCell ref="I2:K2"/>
    <mergeCell ref="B3:L3"/>
    <mergeCell ref="B4:L4"/>
    <mergeCell ref="C44:E44"/>
    <mergeCell ref="C43:D43"/>
    <mergeCell ref="C42:D42"/>
    <mergeCell ref="H20:K20"/>
  </mergeCells>
  <phoneticPr fontId="8" type="noConversion"/>
  <hyperlinks>
    <hyperlink ref="C42" location="LCC!A1" display="Tillbaka till LCC-kalkyl" xr:uid="{00000000-0004-0000-0500-000000000000}"/>
    <hyperlink ref="E41:F41" location="'Herkkyysanal. lask.kaavoja'!A1" display="Formler till figurer" xr:uid="{00000000-0004-0000-0500-000001000000}"/>
    <hyperlink ref="C43:D43" location="'Kaavio'!A1" display="KLICKA HÄR FÖR DIAGRAM" xr:uid="{00000000-0004-0000-0500-000002000000}"/>
    <hyperlink ref="C44:E44" location="'Herkkyysanal. lask.kaavoja'!A1" display="BAKOMLIGGANDE FORMLER TILL FIGURER" xr:uid="{00000000-0004-0000-0500-000003000000}"/>
  </hyperlinks>
  <printOptions horizontalCentered="1" verticalCentered="1"/>
  <pageMargins left="0.70866141732283472" right="0.70866141732283472" top="0.74803149606299213" bottom="0.74803149606299213" header="0.31496062992125984" footer="0.31496062992125984"/>
  <pageSetup paperSize="9" orientation="landscape" r:id="rId1"/>
  <headerFooter>
    <oddFooter>&amp;L&amp;G&amp;Cwww.motivanhankintapalvelu.fi&amp;RLCC YLEINEN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dimension ref="B1:J19"/>
  <sheetViews>
    <sheetView workbookViewId="0">
      <selection activeCell="E36" sqref="E36"/>
    </sheetView>
  </sheetViews>
  <sheetFormatPr defaultColWidth="9.140625" defaultRowHeight="12" x14ac:dyDescent="0.2"/>
  <cols>
    <col min="1" max="1" width="2.7109375" style="48" customWidth="1"/>
    <col min="2" max="2" width="9.140625" style="48"/>
    <col min="3" max="3" width="18.5703125" style="48" customWidth="1"/>
    <col min="4" max="6" width="15" style="48" customWidth="1"/>
    <col min="7" max="7" width="14.85546875" style="48" customWidth="1"/>
    <col min="8" max="9" width="15" style="48" customWidth="1"/>
    <col min="10" max="16384" width="9.140625" style="48"/>
  </cols>
  <sheetData>
    <row r="1" spans="2:10" ht="29.1" customHeight="1" thickBot="1" x14ac:dyDescent="0.25"/>
    <row r="2" spans="2:10" ht="6" customHeight="1" thickBot="1" x14ac:dyDescent="0.25">
      <c r="B2" s="118"/>
      <c r="C2" s="284"/>
      <c r="D2" s="277"/>
      <c r="E2" s="277"/>
      <c r="F2" s="278"/>
    </row>
    <row r="3" spans="2:10" ht="18" customHeight="1" thickBot="1" x14ac:dyDescent="0.25">
      <c r="B3" s="118"/>
      <c r="C3" s="284" t="s">
        <v>115</v>
      </c>
      <c r="D3" s="277"/>
      <c r="E3" s="277"/>
      <c r="F3" s="278"/>
    </row>
    <row r="4" spans="2:10" ht="14.1" customHeight="1" thickBot="1" x14ac:dyDescent="0.25">
      <c r="B4" s="118"/>
      <c r="C4" s="116"/>
      <c r="D4" s="3">
        <v>0</v>
      </c>
      <c r="E4" s="3">
        <f>LCC!E8</f>
        <v>0</v>
      </c>
      <c r="F4" s="117" t="s">
        <v>116</v>
      </c>
      <c r="G4" s="115"/>
      <c r="H4" s="115"/>
      <c r="I4" s="115"/>
    </row>
    <row r="5" spans="2:10" x14ac:dyDescent="0.2">
      <c r="B5" s="119"/>
      <c r="C5" s="124" t="str">
        <f>LCC!E10</f>
        <v>Tarjous 1</v>
      </c>
      <c r="D5" s="201">
        <f>(LCC!E12+LCC!E13+LCC!E17*LCC!E7+LCC!E21*LCC!E7+LCC!E25*LCC!E7+-LCC!E28+LCC!E26+SUM('Jaksott. investointikust.'!D5:D29)+((Käyttökustannus!E7*Käyttökustannus!E8*Käyttökustannus!E9+Käyttökustannus!E12*Käyttökustannus!E13*Käyttökustannus!E14+Käyttökustannus!E17*Käyttökustannus!E18*Käyttökustannus!E19+Käyttökustannus!E22*Käyttökustannus!E23*Käyttökustannus!E24+Käyttökustannus!E27*Käyttökustannus!E28*Käyttökustannus!E29)*LCC!E7))*LCC!E6</f>
        <v>0</v>
      </c>
      <c r="E5" s="202">
        <f>LCC!E30</f>
        <v>0</v>
      </c>
      <c r="F5" s="242" t="s">
        <v>140</v>
      </c>
    </row>
    <row r="6" spans="2:10" x14ac:dyDescent="0.2">
      <c r="B6" s="120"/>
      <c r="C6" s="125" t="str">
        <f>LCC!F10</f>
        <v>Tarjous 2</v>
      </c>
      <c r="D6" s="203">
        <f>(LCC!F12+LCC!F13+LCC!F17*LCC!F7+LCC!F21*LCC!F7+LCC!F25*LCC!F7+-LCC!F28+LCC!F26+SUM('Jaksott. investointikust.'!E5:E29)+((Käyttökustannus!F7*Käyttökustannus!F8*Käyttökustannus!F9+Käyttökustannus!F12*Käyttökustannus!F13*Käyttökustannus!F14+Käyttökustannus!F17*Käyttökustannus!F18*Käyttökustannus!F19+Käyttökustannus!F22*Käyttökustannus!F23*Käyttökustannus!F24+Käyttökustannus!F27*Käyttökustannus!F28*Käyttökustannus!F29)*LCC!F7))*LCC!F6</f>
        <v>0</v>
      </c>
      <c r="E6" s="204">
        <f>LCC!F30</f>
        <v>0</v>
      </c>
      <c r="F6" s="243" t="s">
        <v>140</v>
      </c>
    </row>
    <row r="7" spans="2:10" x14ac:dyDescent="0.2">
      <c r="B7" s="120"/>
      <c r="C7" s="125" t="str">
        <f>LCC!G10</f>
        <v>Tarjous 3</v>
      </c>
      <c r="D7" s="203">
        <f>(LCC!G12+LCC!G13+LCC!G17*LCC!G7+LCC!G21*LCC!G7+LCC!G25*LCC!F7+-LCC!G28+LCC!G26+SUM('Jaksott. investointikust.'!F5:F29)+((Käyttökustannus!G7*Käyttökustannus!G8*Käyttökustannus!G9+Käyttökustannus!G12*Käyttökustannus!G13*Käyttökustannus!G14+Käyttökustannus!G17*Käyttökustannus!G18*Käyttökustannus!G19+Käyttökustannus!G22*Käyttökustannus!G23*Käyttökustannus!G24+Käyttökustannus!G27*Käyttökustannus!G28*Käyttökustannus!G29)*LCC!G7))*LCC!G6</f>
        <v>0</v>
      </c>
      <c r="E7" s="204">
        <f>LCC!G30</f>
        <v>0</v>
      </c>
      <c r="F7" s="243" t="s">
        <v>140</v>
      </c>
    </row>
    <row r="8" spans="2:10" x14ac:dyDescent="0.2">
      <c r="B8" s="122"/>
      <c r="C8" s="125" t="str">
        <f>LCC!H10</f>
        <v>Tarjous 4</v>
      </c>
      <c r="D8" s="203">
        <f>(LCC!H12+LCC!H13+LCC!H17*LCC!H7+LCC!H21*LCC!H7+LCC!H25*LCC!F7+-LCC!H28+LCC!H26+SUM('Jaksott. investointikust.'!G5:G29)+((Käyttökustannus!H7*Käyttökustannus!H8*Käyttökustannus!H9+Käyttökustannus!H12*Käyttökustannus!H13*Käyttökustannus!H14+Käyttökustannus!H17*Käyttökustannus!H18*Käyttökustannus!H19+Käyttökustannus!H22*Käyttökustannus!H23*Käyttökustannus!H24+Käyttökustannus!H27*Käyttökustannus!H28*Käyttökustannus!H29)*LCC!H7))*LCC!H6</f>
        <v>0</v>
      </c>
      <c r="E8" s="204">
        <f>LCC!H30</f>
        <v>0</v>
      </c>
      <c r="F8" s="243" t="s">
        <v>140</v>
      </c>
    </row>
    <row r="9" spans="2:10" ht="12.75" thickBot="1" x14ac:dyDescent="0.25">
      <c r="B9" s="121"/>
      <c r="C9" s="126" t="str">
        <f>LCC!I10</f>
        <v>Tarjous 5</v>
      </c>
      <c r="D9" s="205">
        <f>(LCC!I12+LCC!I13+LCC!I17*LCC!I7+LCC!I21*LCC!I7+LCC!I25*LCC!F7+-LCC!I28+LCC!I26+SUM('Jaksott. investointikust.'!H5:H29)+((Käyttökustannus!I7*Käyttökustannus!I8*Käyttökustannus!I9+Käyttökustannus!I12*Käyttökustannus!I13*Käyttökustannus!I14+Käyttökustannus!I17*Käyttökustannus!I18*Käyttökustannus!I19+Käyttökustannus!I22*Käyttökustannus!I23*Käyttökustannus!I24+Käyttökustannus!I27*Käyttökustannus!I28*Käyttökustannus!I29)*LCC!I7))*LCC!I6</f>
        <v>0</v>
      </c>
      <c r="E9" s="206">
        <f>LCC!I30</f>
        <v>0</v>
      </c>
      <c r="F9" s="244" t="s">
        <v>140</v>
      </c>
    </row>
    <row r="11" spans="2:10" ht="12.75" thickBot="1" x14ac:dyDescent="0.25"/>
    <row r="12" spans="2:10" ht="6" customHeight="1" thickBot="1" x14ac:dyDescent="0.25">
      <c r="B12" s="84"/>
      <c r="C12" s="128"/>
      <c r="D12" s="128"/>
      <c r="E12" s="128"/>
      <c r="F12" s="128"/>
      <c r="G12" s="128"/>
      <c r="H12" s="128"/>
      <c r="I12" s="129"/>
    </row>
    <row r="13" spans="2:10" ht="18" customHeight="1" thickBot="1" x14ac:dyDescent="0.3">
      <c r="B13" s="127"/>
      <c r="C13" s="284" t="s">
        <v>117</v>
      </c>
      <c r="D13" s="277"/>
      <c r="E13" s="277"/>
      <c r="F13" s="277"/>
      <c r="G13" s="277"/>
      <c r="H13" s="277"/>
      <c r="I13" s="278"/>
    </row>
    <row r="14" spans="2:10" ht="14.1" customHeight="1" thickBot="1" x14ac:dyDescent="0.25">
      <c r="B14" s="116"/>
      <c r="C14" s="116"/>
      <c r="D14" s="3"/>
      <c r="E14" s="117" t="str">
        <f>LCC!E10</f>
        <v>Tarjous 1</v>
      </c>
      <c r="F14" s="116" t="str">
        <f>LCC!F10</f>
        <v>Tarjous 2</v>
      </c>
      <c r="G14" s="3" t="str">
        <f>LCC!G10</f>
        <v>Tarjous 3</v>
      </c>
      <c r="H14" s="3" t="str">
        <f>LCC!H10</f>
        <v>Tarjous 4</v>
      </c>
      <c r="I14" s="117" t="str">
        <f>LCC!I10</f>
        <v>Tarjous 5</v>
      </c>
    </row>
    <row r="15" spans="2:10" x14ac:dyDescent="0.2">
      <c r="B15" s="130"/>
      <c r="C15" s="125" t="s">
        <v>118</v>
      </c>
      <c r="D15" s="125"/>
      <c r="E15" s="207">
        <f>(LCC!E19*1.2+LCC!E22+LCC!E15+LCC!E27+(PV(LCC!E8*0.01,LCC!E7,,LCC!E28)))*LCC!E6</f>
        <v>0</v>
      </c>
      <c r="F15" s="207">
        <f>(LCC!F19*1.2+LCC!F22+LCC!F15+LCC!F27+(PV(LCC!F8*0.01,LCC!F7,,LCC!F28)))*LCC!F6</f>
        <v>0</v>
      </c>
      <c r="G15" s="207">
        <f>(LCC!G19*1.2+LCC!G22+LCC!G15+LCC!G27+(PV(LCC!G8*0.01,LCC!G7,,LCC!G28)))*LCC!G6</f>
        <v>0</v>
      </c>
      <c r="H15" s="207">
        <f>(LCC!H19*1.2+LCC!H22+LCC!H15+LCC!H27+(PV(LCC!H8*0.01,LCC!H7,,LCC!H28)))*LCC!H6</f>
        <v>0</v>
      </c>
      <c r="I15" s="250">
        <f>(LCC!I19*1.2+LCC!I22+LCC!I15+LCC!I27+(PV(LCC!I8*0.01,LCC!I7,,LCC!I28)))*LCC!I6</f>
        <v>0</v>
      </c>
      <c r="J15" s="53"/>
    </row>
    <row r="16" spans="2:10" ht="12.75" thickBot="1" x14ac:dyDescent="0.25">
      <c r="B16" s="123"/>
      <c r="C16" s="126" t="s">
        <v>119</v>
      </c>
      <c r="D16" s="126"/>
      <c r="E16" s="208">
        <f>LCC!E30</f>
        <v>0</v>
      </c>
      <c r="F16" s="205">
        <f>LCC!F30</f>
        <v>0</v>
      </c>
      <c r="G16" s="251">
        <f>LCC!G30</f>
        <v>0</v>
      </c>
      <c r="H16" s="208">
        <f>LCC!H30</f>
        <v>0</v>
      </c>
      <c r="I16" s="252">
        <f>LCC!I30</f>
        <v>0</v>
      </c>
    </row>
    <row r="19" spans="2:5" x14ac:dyDescent="0.2">
      <c r="B19" s="132" t="s">
        <v>120</v>
      </c>
      <c r="C19" s="291" t="s">
        <v>121</v>
      </c>
      <c r="D19" s="291"/>
      <c r="E19" s="101"/>
    </row>
  </sheetData>
  <sheetProtection sheet="1" objects="1" scenarios="1"/>
  <mergeCells count="4">
    <mergeCell ref="C2:F2"/>
    <mergeCell ref="C13:I13"/>
    <mergeCell ref="C3:F3"/>
    <mergeCell ref="C19:D19"/>
  </mergeCells>
  <phoneticPr fontId="15" type="noConversion"/>
  <hyperlinks>
    <hyperlink ref="C19:E19" location="'Herkkyysanalyysi'!A1" display="TILLBAKA TILL KÄNSLIGHETSANALYS" xr:uid="{00000000-0004-0000-0600-000000000000}"/>
  </hyperlinks>
  <pageMargins left="0.74803149606299213" right="0.74803149606299213" top="0.98425196850393704" bottom="0.98425196850393704" header="0.51181102362204722" footer="0.51181102362204722"/>
  <pageSetup paperSize="9" orientation="portrait" r:id="rId1"/>
  <headerFooter>
    <oddFooter>&amp;L&amp;G&amp;C          www.motivanhankintapalvelu.fi&amp;RLCC YLEINEN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Tiedot</vt:lpstr>
      <vt:lpstr>LCC</vt:lpstr>
      <vt:lpstr>Kaavio</vt:lpstr>
      <vt:lpstr>Jaksott. investointikust.</vt:lpstr>
      <vt:lpstr>Käyttökustannus</vt:lpstr>
      <vt:lpstr>Herkkyysanalyysi</vt:lpstr>
      <vt:lpstr>Herkkyysanal. lask.kaavoja</vt:lpstr>
      <vt:lpstr>Herkkyysanalyysi!Print_Area</vt:lpstr>
      <vt:lpstr>'Jaksott. investointikust.'!Print_Area</vt:lpstr>
      <vt:lpstr>Kaavio!Print_Area</vt:lpstr>
      <vt:lpstr>Käyttökustannus!Print_Area</vt:lpstr>
      <vt:lpstr>LCC!Print_Area</vt:lpstr>
      <vt:lpstr>Tiedot!Print_Area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 Stålberg</dc:creator>
  <cp:lastModifiedBy>Jari Aalto</cp:lastModifiedBy>
  <cp:lastPrinted>2013-09-30T12:45:44Z</cp:lastPrinted>
  <dcterms:created xsi:type="dcterms:W3CDTF">2007-05-09T08:48:56Z</dcterms:created>
  <dcterms:modified xsi:type="dcterms:W3CDTF">2018-06-05T05:09:00Z</dcterms:modified>
</cp:coreProperties>
</file>