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otivaoy-my.sharepoint.com/personal/teemu_kettunen_motiva_fi/Documents/Tiedostot/Ikkunoiden energialuokitus/ikkunoiden energialaskuri/"/>
    </mc:Choice>
  </mc:AlternateContent>
  <xr:revisionPtr revIDLastSave="157" documentId="8_{EA941B00-3C89-4CAB-A2EF-E1013D74D5BA}" xr6:coauthVersionLast="47" xr6:coauthVersionMax="47" xr10:uidLastSave="{F4AFA3D7-9583-4AB3-9C87-D19D9698313E}"/>
  <bookViews>
    <workbookView xWindow="754" yWindow="754" windowWidth="16457" windowHeight="8503" xr2:uid="{00000000-000D-0000-FFFF-FFFF00000000}"/>
  </bookViews>
  <sheets>
    <sheet name="Laskuri" sheetId="1" r:id="rId1"/>
    <sheet name="Sheet1"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B25" i="1" s="1"/>
  <c r="B41" i="1" l="1"/>
  <c r="B12" i="3"/>
  <c r="B7" i="3"/>
  <c r="A20" i="3"/>
  <c r="B42" i="1" l="1"/>
  <c r="B63" i="1" l="1"/>
  <c r="B62" i="1"/>
  <c r="B60" i="1"/>
  <c r="B59" i="1"/>
  <c r="B58" i="1"/>
  <c r="B57" i="1"/>
  <c r="B61" i="1"/>
</calcChain>
</file>

<file path=xl/sharedStrings.xml><?xml version="1.0" encoding="utf-8"?>
<sst xmlns="http://schemas.openxmlformats.org/spreadsheetml/2006/main" count="101" uniqueCount="85">
  <si>
    <t>Ilmoita nykyisten ikkunoiden U-arvo</t>
  </si>
  <si>
    <t>ennen vuotta 1976</t>
  </si>
  <si>
    <t>Vuosien 2003 ja 2010 välillä</t>
  </si>
  <si>
    <t>Vuoden 2010 jälkeen</t>
  </si>
  <si>
    <t>Jos et tiedä ikkunoiden U-arvoa, voit käyttää apuna seuraavaa taulukkoa, joka antaa suuntaa rakentamismääräysten mukaisesta U-arvovaatimuksesta eri aikakausina</t>
  </si>
  <si>
    <t xml:space="preserve">Jos ikkunat on uusittu esim. vuonna 1990, voit arvioida U-arvon olevan 2,1. </t>
  </si>
  <si>
    <t>Ilmoita ikkunoiden pinta-ala karmien ulkoreunojen mukaan (m2):</t>
  </si>
  <si>
    <t>A</t>
  </si>
  <si>
    <t>A++</t>
  </si>
  <si>
    <t>B</t>
  </si>
  <si>
    <t>A+</t>
  </si>
  <si>
    <t>E&lt;85</t>
  </si>
  <si>
    <t>E&lt;65</t>
  </si>
  <si>
    <t>E&lt;105</t>
  </si>
  <si>
    <t>E&lt;45</t>
  </si>
  <si>
    <t>Esim. nelilasinen puu-alumiini-ikkuna, jossa on kolme selektiivilasia</t>
  </si>
  <si>
    <t>Esim. kolmilasinen puu-alumiini-ikkuna, jossa on kaksi selektiivilasia</t>
  </si>
  <si>
    <t>m2</t>
  </si>
  <si>
    <t>W/(m2K)</t>
  </si>
  <si>
    <t>m3/(m2h)</t>
  </si>
  <si>
    <t>kWh/m2</t>
  </si>
  <si>
    <t/>
  </si>
  <si>
    <t>kWh</t>
  </si>
  <si>
    <t>Laskentapalvelut</t>
  </si>
  <si>
    <t>1975 haetun rakennusluvan arvoilla valmis vakiokohde, huonekohtainen sähkölämmitys</t>
  </si>
  <si>
    <t>ikkunoiden uusimisen jälkeinen ostoenergia (U-arvo 1,0; g-arvo 0,5)</t>
  </si>
  <si>
    <t>alkuperäinen ostoenergia (ikkunoiden U-arvo 2,8; g-arvo 0,63)</t>
  </si>
  <si>
    <t>Energiansäästö:</t>
  </si>
  <si>
    <t>Ikkunat etelään</t>
  </si>
  <si>
    <t>pohjoiseen</t>
  </si>
  <si>
    <t>itään</t>
  </si>
  <si>
    <t>YHT</t>
  </si>
  <si>
    <t xml:space="preserve">m2 </t>
  </si>
  <si>
    <t>Maanpäällinen kerrostasoala</t>
  </si>
  <si>
    <t>Ikkuna-alan osuus:</t>
  </si>
  <si>
    <t>%</t>
  </si>
  <si>
    <t>Lämmitetty nettoala</t>
  </si>
  <si>
    <t>vuosien 1976 ja 2003 välillä</t>
  </si>
  <si>
    <t>Jos ikkunat ovat alkuperäiset ja taloon on haettu rakennuslupaa vuonna 1970, voit käyttää arvoa 2,8.</t>
  </si>
  <si>
    <t>snt/kWh</t>
  </si>
  <si>
    <t>eur/vuosi</t>
  </si>
  <si>
    <t>Suuntaa-antava arvio energiakustannusten säästöstä eri lämmitysmuodoilla</t>
  </si>
  <si>
    <t>Ilma-vesilämpöpumppu ja vesikiertoinen lattialämmitys:</t>
  </si>
  <si>
    <t>Ilma-vesilämpöpumppu ja vesikiertoinen patterilämmitys:</t>
  </si>
  <si>
    <t>Öljykattila:</t>
  </si>
  <si>
    <t>Kaukolämpö:</t>
  </si>
  <si>
    <t>Laskennassa oletuksena käytetyt vuosihyötysuhteet tilojen lämmitykselle eri lämmitysmuodoilla (voit halutessasi muuttaa käytettyä arvoa)</t>
  </si>
  <si>
    <t>eur/litra</t>
  </si>
  <si>
    <t>Maalämpöpumppu ja vesikiertoinen lattialämmitys:</t>
  </si>
  <si>
    <t>Maalämpöpumppu ja vesikiertoinen patterilämmitys:</t>
  </si>
  <si>
    <t>Esimerkkejä U-arvon kirjaamisesta:</t>
  </si>
  <si>
    <t>Arvio vanhojen ikkunoiden E-arvosta:</t>
  </si>
  <si>
    <t>Ohje: Pinta-ala voi olla esimerkiksi 15% kerrosalasta, mutta tässä on suurta rakennuskohtaista vaihtelua.</t>
  </si>
  <si>
    <t>Ilmoita uusien ikkunoiden E-arvo:</t>
  </si>
  <si>
    <t>Energialuokka</t>
  </si>
  <si>
    <t>E-arvo (kWh/m2)</t>
  </si>
  <si>
    <t>https://www.motiva.fi/koti_ja_asuminen/rakentaminen/ikkunoiden_energialuokitus/luokitellut_ikkunat</t>
  </si>
  <si>
    <t>TULOKSET</t>
  </si>
  <si>
    <t>Sähkölämmitys (ei ilmalämpöpumppua):</t>
  </si>
  <si>
    <t>OHJE: anna lukuarvo punaisella merkittyihin soluihin.</t>
  </si>
  <si>
    <t>Esim. kolmilasinen puu-alumiini-ikkuna, jossa on yksi selektiivilasi ja suurehko auringonsäteilyn kokonaisläpäisykerroin (g-arvo)</t>
  </si>
  <si>
    <t>Esim. kolmilasinen puu-alumiini-ikkuna, jossa on yksi selektiivilasi ja samalla pienehkö auringonsäteilyn kokonaisläpäisykerroin (g-arvo)</t>
  </si>
  <si>
    <t>Ohje: Valitse ikkunan E-arvo suoraan ikkunavalmistajan ilmoittaman E-arvon mukaan tai alla olevan taulukon perusteella.</t>
  </si>
  <si>
    <t>Energialuokitettujen ikkunamallien E-arvoja löydät myös ikkunoiden energialuokituksen sivulta:</t>
  </si>
  <si>
    <t>Ikkunoiden uusimisella saavutettava säästö tilojen lämmitysenergiankulutuksessa:</t>
  </si>
  <si>
    <t>Oletetaan vanhojen tiivistettyjen ikkunoiden ilmanvuotoluvuksi (50 Pa) (voit halutessasi muuttaa arvoa)</t>
  </si>
  <si>
    <t>Oletetaan vanhojen ikkunoiden g-arvoksi (voit halutessasi muuttaa arvoa)</t>
  </si>
  <si>
    <t>Arvio vanhojen ikkunoiden vuotuisesta lämmitysenergiankulutuksesta:</t>
  </si>
  <si>
    <t>Arvio uusien ikkunoiden aiheuttamasta vuotuisesta lämmitysenergiankulutuksesta:</t>
  </si>
  <si>
    <t>Sähkö- tai lämpöpumppulämmityksen kohdalla sähkön arvonlisäverollinen kokonaishinta ilman kiinteitä perusmaksuja:</t>
  </si>
  <si>
    <t>Kaukolämmön kohdalla kaukolämmön arvonlisäverollinen energiahinta ilman tehomaksua:</t>
  </si>
  <si>
    <t>Öljylämmityksen kohdalla öljyn arvonlisäverollinen hinta:</t>
  </si>
  <si>
    <t>snt/kWh (sis. sähköenergiamaksu, verkkopalvelumaksu ja sähkövero)</t>
  </si>
  <si>
    <t>https://www.motiva.fi/ratkaisut/talotekniikan_viestintafoorumi</t>
  </si>
  <si>
    <t>https://www.motiva.fi/koti_ja_asuminen/taloyhtiot_-_yhdessa_energiatehokkaasti/lammitys/patteriverkon_perussaato</t>
  </si>
  <si>
    <t xml:space="preserve">Huom! Jos ikkunat toimivat korvausilmareittinä, tämä täytyy huomioida tiivistettäessä ja ikkunoita uusittaessa, jotta korvausilmaa saadaan asuntoon jatkossakin. Suositeltava ratkaisu on lisätä korvausilmaventtiilit ikkunoiden yhteyteen tai seinille. Lisätietoja ikkunoiden korjaamisesta ja vaihtamisesta Motivan sivuilta: </t>
  </si>
  <si>
    <t>https://www.motiva.fi/koti_ja_asuminen/remontoi_ja_huolla/ikkunoiden_korjaaminen</t>
  </si>
  <si>
    <t>Taulukko: Ikkunoiden energialuokat ja niiden E-arvorajat, sekä energialuokkaa edustava esimerkinomainen ikkunatyyppi</t>
  </si>
  <si>
    <t>Motiva on laatinut laskurin osana Ikkunoiden energialuokitus -projektia, jota rahoittaa Puutuoteteollisuus ry. Laskuri on vapaasti hyödynnettävissä, mutta sen yhteydessä tulee mainita laskurin laatija ja rahoittaja.</t>
  </si>
  <si>
    <t>Päivitetty 8.3.2023</t>
  </si>
  <si>
    <t>Ikkunoiden uusimisen energialaskuri</t>
  </si>
  <si>
    <t>Laskurin tarkoituksena on antaa suuntaa-antava arvio ikkunoiden uusimisen mahdollisesta lämmitysenergian säästövaikutuksesta. Laskenta perustuu ikkunoiden energialuokituksessa käytettävään kaavaan ikkunoiden aiheuttamasta vuotuisesta energiankulutuksesta. Huom! Laskurin tulokset ovat vain viitteellisiä ja todellisessa toteutuvassa energiansäästössä on hyvin suurta rakennuskohtaista vaihtelua.</t>
  </si>
  <si>
    <t>Ikkunaremontin jälkeen on tärkeää säätää ilmanvaihto- ja lämmitysjärjestelmiä tarpeen mukaan energiatehokkaan toiminnan varmistamiseksi. Lisätietoja:</t>
  </si>
  <si>
    <t>Ikkunoiden uusiminen voi pienentää vedontunnetta. Vedontunteen vähenemisen myötä sisälämpötilaa voidaa usein alentaa asumisviihtyisyyden kärsimättä. Yhden asteen sisälämpötilan alentaminen pienentää lämmitysenergiankulutusta noin 5%. Tätä ei ole huomioitu laskurissa. Myös vanhoja ikkunoita ja ikkunakarmien ympäristöä tiivistämällä voidaan vähentää vedontunnetta merkittävästi.</t>
  </si>
  <si>
    <t>Voit arvioida energiansäästön tuomaa tuomaa rahallista säästöä ilmoittamalla lämmitysenergian hinnan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</si>
</sst>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color rgb="FF000000"/>
      <name val="Calibri"/>
      <family val="2"/>
      <scheme val="minor"/>
    </font>
    <font>
      <sz val="9"/>
      <color theme="1"/>
      <name val="Calibri"/>
      <family val="2"/>
      <scheme val="minor"/>
    </font>
  </fonts>
  <fills count="5">
    <fill>
      <patternFill patternType="none"/>
    </fill>
    <fill>
      <patternFill patternType="gray125"/>
    </fill>
    <fill>
      <patternFill patternType="solid">
        <fgColor rgb="FFFFD4D4"/>
        <bgColor indexed="64"/>
      </patternFill>
    </fill>
    <fill>
      <patternFill patternType="solid">
        <fgColor theme="5" tint="0.59999389629810485"/>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0" fillId="0" borderId="0" xfId="0" quotePrefix="1"/>
    <xf numFmtId="0" fontId="1" fillId="0" borderId="0" xfId="0" applyFont="1"/>
    <xf numFmtId="0" fontId="2" fillId="0" borderId="0" xfId="0" applyFont="1"/>
    <xf numFmtId="0" fontId="3" fillId="0" borderId="0" xfId="0" applyFont="1"/>
    <xf numFmtId="0" fontId="4" fillId="0" borderId="0" xfId="0" applyFont="1"/>
    <xf numFmtId="0" fontId="0" fillId="0" borderId="0" xfId="0" applyAlignment="1">
      <alignment wrapText="1"/>
    </xf>
    <xf numFmtId="1" fontId="0" fillId="0" borderId="0" xfId="0" applyNumberFormat="1"/>
    <xf numFmtId="0" fontId="5" fillId="0" borderId="0" xfId="1"/>
    <xf numFmtId="0" fontId="0" fillId="0" borderId="0" xfId="0" applyAlignment="1">
      <alignment horizontal="right"/>
    </xf>
    <xf numFmtId="0" fontId="5" fillId="0" borderId="0" xfId="1" applyAlignment="1">
      <alignment wrapText="1"/>
    </xf>
    <xf numFmtId="0" fontId="6" fillId="2" borderId="0" xfId="0" applyFont="1" applyFill="1"/>
    <xf numFmtId="0" fontId="6" fillId="3" borderId="0" xfId="0" applyFont="1" applyFill="1" applyAlignment="1">
      <alignment wrapText="1"/>
    </xf>
    <xf numFmtId="0" fontId="6" fillId="3" borderId="0" xfId="0" applyFont="1" applyFill="1"/>
    <xf numFmtId="0" fontId="3" fillId="4" borderId="0" xfId="0" applyFont="1" applyFill="1"/>
    <xf numFmtId="0" fontId="0" fillId="4" borderId="0" xfId="0" applyFill="1"/>
    <xf numFmtId="0" fontId="7" fillId="0" borderId="0" xfId="0" applyFont="1"/>
    <xf numFmtId="0" fontId="0" fillId="0" borderId="0" xfId="0" applyAlignment="1">
      <alignment wrapText="1"/>
    </xf>
    <xf numFmtId="0" fontId="5" fillId="0" borderId="0" xfId="1" applyAlignment="1"/>
    <xf numFmtId="0" fontId="0" fillId="0" borderId="0" xfId="0"/>
    <xf numFmtId="0" fontId="1" fillId="0" borderId="0" xfId="1" applyFont="1" applyAlignment="1">
      <alignment horizontal="left"/>
    </xf>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tiva.fi/koti_ja_asuminen/taloyhtiot_-_yhdessa_energiatehokkaasti/lammitys/patteriverkon_perussaato" TargetMode="External"/><Relationship Id="rId2" Type="http://schemas.openxmlformats.org/officeDocument/2006/relationships/hyperlink" Target="https://www.motiva.fi/ratkaisut/talotekniikan_viestintafoorumi" TargetMode="External"/><Relationship Id="rId1" Type="http://schemas.openxmlformats.org/officeDocument/2006/relationships/hyperlink" Target="https://www.motiva.fi/koti_ja_asuminen/rakentaminen/ikkunoiden_energialuokitus/luokitellut_ikkunat" TargetMode="External"/><Relationship Id="rId5" Type="http://schemas.openxmlformats.org/officeDocument/2006/relationships/printerSettings" Target="../printerSettings/printerSettings1.bin"/><Relationship Id="rId4" Type="http://schemas.openxmlformats.org/officeDocument/2006/relationships/hyperlink" Target="https://www.motiva.fi/koti_ja_asuminen/remontoi_ja_huolla/ikkunoiden_korjaamin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7"/>
  <sheetViews>
    <sheetView tabSelected="1" workbookViewId="0"/>
  </sheetViews>
  <sheetFormatPr defaultRowHeight="14.6" x14ac:dyDescent="0.4"/>
  <cols>
    <col min="1" max="1" width="128" customWidth="1"/>
    <col min="2" max="2" width="14" customWidth="1"/>
    <col min="3" max="3" width="16.3046875" customWidth="1"/>
    <col min="4" max="4" width="24.69140625" customWidth="1"/>
    <col min="5" max="5" width="43.84375" customWidth="1"/>
  </cols>
  <sheetData>
    <row r="1" spans="1:3" ht="15.9" x14ac:dyDescent="0.45">
      <c r="A1" s="5" t="s">
        <v>80</v>
      </c>
    </row>
    <row r="2" spans="1:3" x14ac:dyDescent="0.4">
      <c r="A2" s="16" t="s">
        <v>79</v>
      </c>
    </row>
    <row r="3" spans="1:3" ht="47.6" customHeight="1" x14ac:dyDescent="0.4">
      <c r="A3" s="6" t="s">
        <v>81</v>
      </c>
    </row>
    <row r="4" spans="1:3" ht="32.6" customHeight="1" x14ac:dyDescent="0.4">
      <c r="A4" s="6" t="s">
        <v>78</v>
      </c>
    </row>
    <row r="5" spans="1:3" x14ac:dyDescent="0.4">
      <c r="A5" s="12" t="s">
        <v>59</v>
      </c>
    </row>
    <row r="7" spans="1:3" x14ac:dyDescent="0.4">
      <c r="A7" s="4" t="s">
        <v>0</v>
      </c>
      <c r="B7" s="13">
        <v>2.8</v>
      </c>
      <c r="C7" s="2" t="s">
        <v>18</v>
      </c>
    </row>
    <row r="8" spans="1:3" x14ac:dyDescent="0.4">
      <c r="A8" t="s">
        <v>4</v>
      </c>
    </row>
    <row r="9" spans="1:3" x14ac:dyDescent="0.4">
      <c r="A9" t="s">
        <v>3</v>
      </c>
      <c r="B9">
        <v>1</v>
      </c>
    </row>
    <row r="10" spans="1:3" x14ac:dyDescent="0.4">
      <c r="A10" t="s">
        <v>2</v>
      </c>
      <c r="B10">
        <v>1.4</v>
      </c>
    </row>
    <row r="11" spans="1:3" x14ac:dyDescent="0.4">
      <c r="A11" t="s">
        <v>37</v>
      </c>
      <c r="B11" s="2">
        <v>2.1</v>
      </c>
    </row>
    <row r="12" spans="1:3" x14ac:dyDescent="0.4">
      <c r="A12" t="s">
        <v>1</v>
      </c>
      <c r="B12">
        <v>2.8</v>
      </c>
    </row>
    <row r="14" spans="1:3" x14ac:dyDescent="0.4">
      <c r="A14" t="s">
        <v>50</v>
      </c>
    </row>
    <row r="15" spans="1:3" x14ac:dyDescent="0.4">
      <c r="A15" t="s">
        <v>5</v>
      </c>
    </row>
    <row r="16" spans="1:3" x14ac:dyDescent="0.4">
      <c r="A16" t="s">
        <v>38</v>
      </c>
    </row>
    <row r="18" spans="1:3" x14ac:dyDescent="0.4">
      <c r="A18" t="s">
        <v>65</v>
      </c>
      <c r="B18" s="2">
        <v>1.5</v>
      </c>
      <c r="C18" s="2" t="s">
        <v>19</v>
      </c>
    </row>
    <row r="19" spans="1:3" x14ac:dyDescent="0.4">
      <c r="A19" t="s">
        <v>66</v>
      </c>
      <c r="B19" s="2">
        <v>0.6</v>
      </c>
    </row>
    <row r="21" spans="1:3" x14ac:dyDescent="0.4">
      <c r="A21" s="4" t="s">
        <v>6</v>
      </c>
      <c r="B21" s="13">
        <v>20</v>
      </c>
      <c r="C21" s="2" t="s">
        <v>17</v>
      </c>
    </row>
    <row r="22" spans="1:3" x14ac:dyDescent="0.4">
      <c r="A22" s="6" t="s">
        <v>52</v>
      </c>
    </row>
    <row r="24" spans="1:3" x14ac:dyDescent="0.4">
      <c r="A24" t="s">
        <v>51</v>
      </c>
      <c r="B24" s="2">
        <f>140*B7-160*B19+20*B18</f>
        <v>326</v>
      </c>
      <c r="C24" t="s">
        <v>20</v>
      </c>
    </row>
    <row r="25" spans="1:3" x14ac:dyDescent="0.4">
      <c r="A25" t="s">
        <v>67</v>
      </c>
      <c r="B25" s="2">
        <f>B24*B21</f>
        <v>6520</v>
      </c>
      <c r="C25" t="s">
        <v>22</v>
      </c>
    </row>
    <row r="26" spans="1:3" x14ac:dyDescent="0.4">
      <c r="A26" s="1" t="s">
        <v>21</v>
      </c>
    </row>
    <row r="27" spans="1:3" x14ac:dyDescent="0.4">
      <c r="A27" s="4" t="s">
        <v>53</v>
      </c>
      <c r="B27" s="13">
        <v>40</v>
      </c>
      <c r="C27" t="s">
        <v>20</v>
      </c>
    </row>
    <row r="28" spans="1:3" x14ac:dyDescent="0.4">
      <c r="A28" t="s">
        <v>62</v>
      </c>
      <c r="B28" s="3"/>
    </row>
    <row r="29" spans="1:3" x14ac:dyDescent="0.4">
      <c r="A29" t="s">
        <v>63</v>
      </c>
      <c r="B29" s="3"/>
    </row>
    <row r="30" spans="1:3" x14ac:dyDescent="0.4">
      <c r="A30" s="8" t="s">
        <v>56</v>
      </c>
      <c r="B30" s="3"/>
    </row>
    <row r="31" spans="1:3" x14ac:dyDescent="0.4">
      <c r="A31" s="18"/>
      <c r="B31" s="19"/>
      <c r="C31" s="19"/>
    </row>
    <row r="32" spans="1:3" x14ac:dyDescent="0.4">
      <c r="A32" s="20" t="s">
        <v>77</v>
      </c>
      <c r="B32" s="21"/>
      <c r="C32" s="21"/>
    </row>
    <row r="33" spans="1:3" x14ac:dyDescent="0.4">
      <c r="B33" t="s">
        <v>54</v>
      </c>
      <c r="C33" t="s">
        <v>55</v>
      </c>
    </row>
    <row r="34" spans="1:3" x14ac:dyDescent="0.4">
      <c r="A34" t="s">
        <v>15</v>
      </c>
      <c r="B34" t="s">
        <v>8</v>
      </c>
      <c r="C34" t="s">
        <v>14</v>
      </c>
    </row>
    <row r="35" spans="1:3" x14ac:dyDescent="0.4">
      <c r="A35" t="s">
        <v>16</v>
      </c>
      <c r="B35" t="s">
        <v>10</v>
      </c>
      <c r="C35" t="s">
        <v>12</v>
      </c>
    </row>
    <row r="36" spans="1:3" x14ac:dyDescent="0.4">
      <c r="A36" t="s">
        <v>60</v>
      </c>
      <c r="B36" t="s">
        <v>7</v>
      </c>
      <c r="C36" t="s">
        <v>11</v>
      </c>
    </row>
    <row r="37" spans="1:3" x14ac:dyDescent="0.4">
      <c r="A37" t="s">
        <v>61</v>
      </c>
      <c r="B37" t="s">
        <v>9</v>
      </c>
      <c r="C37" t="s">
        <v>13</v>
      </c>
    </row>
    <row r="40" spans="1:3" x14ac:dyDescent="0.4">
      <c r="A40" s="14" t="s">
        <v>57</v>
      </c>
      <c r="B40" s="15"/>
      <c r="C40" s="15"/>
    </row>
    <row r="41" spans="1:3" x14ac:dyDescent="0.4">
      <c r="A41" s="15" t="s">
        <v>68</v>
      </c>
      <c r="B41" s="15">
        <f>B27*B21</f>
        <v>800</v>
      </c>
      <c r="C41" s="15" t="s">
        <v>22</v>
      </c>
    </row>
    <row r="42" spans="1:3" x14ac:dyDescent="0.4">
      <c r="A42" s="15" t="s">
        <v>64</v>
      </c>
      <c r="B42" s="15">
        <f>B25-B41</f>
        <v>5720</v>
      </c>
      <c r="C42" s="15" t="s">
        <v>22</v>
      </c>
    </row>
    <row r="44" spans="1:3" ht="43.75" x14ac:dyDescent="0.4">
      <c r="A44" s="6" t="s">
        <v>75</v>
      </c>
    </row>
    <row r="45" spans="1:3" x14ac:dyDescent="0.4">
      <c r="A45" s="10" t="s">
        <v>76</v>
      </c>
    </row>
    <row r="46" spans="1:3" ht="29.15" x14ac:dyDescent="0.4">
      <c r="A46" s="6" t="s">
        <v>82</v>
      </c>
    </row>
    <row r="47" spans="1:3" x14ac:dyDescent="0.4">
      <c r="A47" s="10" t="s">
        <v>74</v>
      </c>
    </row>
    <row r="48" spans="1:3" x14ac:dyDescent="0.4">
      <c r="A48" s="10" t="s">
        <v>73</v>
      </c>
    </row>
    <row r="49" spans="1:5" ht="43.75" x14ac:dyDescent="0.4">
      <c r="A49" s="6" t="s">
        <v>83</v>
      </c>
    </row>
    <row r="51" spans="1:5" x14ac:dyDescent="0.4">
      <c r="A51" s="4" t="s">
        <v>84</v>
      </c>
    </row>
    <row r="52" spans="1:5" x14ac:dyDescent="0.4">
      <c r="A52" s="9" t="s">
        <v>69</v>
      </c>
      <c r="B52" s="11">
        <v>17</v>
      </c>
      <c r="C52" t="s">
        <v>72</v>
      </c>
    </row>
    <row r="53" spans="1:5" x14ac:dyDescent="0.4">
      <c r="A53" s="9" t="s">
        <v>71</v>
      </c>
      <c r="B53" s="11">
        <v>1.6</v>
      </c>
      <c r="C53" t="s">
        <v>47</v>
      </c>
    </row>
    <row r="54" spans="1:5" x14ac:dyDescent="0.4">
      <c r="A54" s="9" t="s">
        <v>70</v>
      </c>
      <c r="B54" s="11">
        <v>7</v>
      </c>
      <c r="C54" t="s">
        <v>39</v>
      </c>
    </row>
    <row r="56" spans="1:5" ht="28.1" customHeight="1" x14ac:dyDescent="0.4">
      <c r="A56" t="s">
        <v>41</v>
      </c>
      <c r="D56" s="17" t="s">
        <v>46</v>
      </c>
      <c r="E56" s="17"/>
    </row>
    <row r="57" spans="1:5" x14ac:dyDescent="0.4">
      <c r="A57" s="9" t="s">
        <v>48</v>
      </c>
      <c r="B57" s="7">
        <f>$B$52/100*$B$42/D57</f>
        <v>243.10000000000002</v>
      </c>
      <c r="C57" t="s">
        <v>40</v>
      </c>
      <c r="D57" s="11">
        <v>4</v>
      </c>
    </row>
    <row r="58" spans="1:5" x14ac:dyDescent="0.4">
      <c r="A58" s="9" t="s">
        <v>49</v>
      </c>
      <c r="B58" s="7">
        <f>$B$52/100*$B$42/D58</f>
        <v>324.13333333333338</v>
      </c>
      <c r="C58" t="s">
        <v>40</v>
      </c>
      <c r="D58" s="11">
        <v>3</v>
      </c>
    </row>
    <row r="59" spans="1:5" x14ac:dyDescent="0.4">
      <c r="A59" s="9" t="s">
        <v>42</v>
      </c>
      <c r="B59" s="7">
        <f>$B$52/100*$B$42/D59</f>
        <v>324.13333333333338</v>
      </c>
      <c r="C59" t="s">
        <v>40</v>
      </c>
      <c r="D59" s="11">
        <v>3</v>
      </c>
    </row>
    <row r="60" spans="1:5" x14ac:dyDescent="0.4">
      <c r="A60" s="9" t="s">
        <v>43</v>
      </c>
      <c r="B60" s="7">
        <f>$B$52/100*$B$42/D60</f>
        <v>405.16666666666674</v>
      </c>
      <c r="C60" t="s">
        <v>40</v>
      </c>
      <c r="D60" s="11">
        <v>2.4</v>
      </c>
    </row>
    <row r="61" spans="1:5" x14ac:dyDescent="0.4">
      <c r="A61" s="9" t="s">
        <v>58</v>
      </c>
      <c r="B61" s="7">
        <f>$B$52/100*$B$42/D61</f>
        <v>972.40000000000009</v>
      </c>
      <c r="C61" t="s">
        <v>40</v>
      </c>
      <c r="D61" s="11">
        <v>1</v>
      </c>
    </row>
    <row r="62" spans="1:5" x14ac:dyDescent="0.4">
      <c r="A62" s="9" t="s">
        <v>44</v>
      </c>
      <c r="B62" s="7">
        <f>B53/10*$B$42/D62</f>
        <v>1016.8888888888889</v>
      </c>
      <c r="C62" t="s">
        <v>40</v>
      </c>
      <c r="D62" s="11">
        <v>0.9</v>
      </c>
    </row>
    <row r="63" spans="1:5" x14ac:dyDescent="0.4">
      <c r="A63" s="9" t="s">
        <v>45</v>
      </c>
      <c r="B63" s="7">
        <f>B54/100*$B$42/D63</f>
        <v>400.40000000000003</v>
      </c>
      <c r="C63" t="s">
        <v>40</v>
      </c>
      <c r="D63" s="11">
        <v>1</v>
      </c>
    </row>
    <row r="64" spans="1:5" x14ac:dyDescent="0.4">
      <c r="B64" s="7"/>
      <c r="D64" s="2"/>
    </row>
    <row r="67" spans="1:1" x14ac:dyDescent="0.4">
      <c r="A67" s="4"/>
    </row>
  </sheetData>
  <mergeCells count="3">
    <mergeCell ref="D56:E56"/>
    <mergeCell ref="A31:C31"/>
    <mergeCell ref="A32:C32"/>
  </mergeCells>
  <hyperlinks>
    <hyperlink ref="A30" r:id="rId1" xr:uid="{DB989D7A-FFA1-457E-9F3B-723931532E5F}"/>
    <hyperlink ref="A48" r:id="rId2" xr:uid="{BC876828-617B-417E-935A-5A85886D4115}"/>
    <hyperlink ref="A47" r:id="rId3" xr:uid="{1D6B18EA-12DB-4F26-B4D7-C99148587958}"/>
    <hyperlink ref="A45" r:id="rId4" xr:uid="{7F82C3B4-59C0-4A58-94A2-06515ECE73F1}"/>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CA2D3-6C43-4A80-B5BB-10A422702A06}">
  <dimension ref="A2:C20"/>
  <sheetViews>
    <sheetView workbookViewId="0">
      <selection activeCell="A20" sqref="A20"/>
    </sheetView>
  </sheetViews>
  <sheetFormatPr defaultRowHeight="14.6" x14ac:dyDescent="0.4"/>
  <cols>
    <col min="1" max="1" width="25.3046875" customWidth="1"/>
  </cols>
  <sheetData>
    <row r="2" spans="1:3" x14ac:dyDescent="0.4">
      <c r="A2" t="s">
        <v>23</v>
      </c>
    </row>
    <row r="3" spans="1:3" x14ac:dyDescent="0.4">
      <c r="A3" t="s">
        <v>24</v>
      </c>
    </row>
    <row r="4" spans="1:3" x14ac:dyDescent="0.4">
      <c r="A4" t="s">
        <v>28</v>
      </c>
      <c r="B4">
        <v>10</v>
      </c>
      <c r="C4" t="s">
        <v>17</v>
      </c>
    </row>
    <row r="5" spans="1:3" x14ac:dyDescent="0.4">
      <c r="A5" t="s">
        <v>29</v>
      </c>
      <c r="B5">
        <v>8</v>
      </c>
      <c r="C5" t="s">
        <v>17</v>
      </c>
    </row>
    <row r="6" spans="1:3" x14ac:dyDescent="0.4">
      <c r="A6" t="s">
        <v>30</v>
      </c>
      <c r="B6">
        <v>4</v>
      </c>
      <c r="C6" t="s">
        <v>17</v>
      </c>
    </row>
    <row r="7" spans="1:3" x14ac:dyDescent="0.4">
      <c r="A7" t="s">
        <v>31</v>
      </c>
      <c r="B7">
        <f>SUM(B4:B6)</f>
        <v>22</v>
      </c>
      <c r="C7" t="s">
        <v>17</v>
      </c>
    </row>
    <row r="9" spans="1:3" x14ac:dyDescent="0.4">
      <c r="A9" t="s">
        <v>33</v>
      </c>
      <c r="B9">
        <v>145.6</v>
      </c>
      <c r="C9" t="s">
        <v>32</v>
      </c>
    </row>
    <row r="10" spans="1:3" x14ac:dyDescent="0.4">
      <c r="A10" t="s">
        <v>36</v>
      </c>
      <c r="B10">
        <v>145.6</v>
      </c>
      <c r="C10" t="s">
        <v>32</v>
      </c>
    </row>
    <row r="12" spans="1:3" x14ac:dyDescent="0.4">
      <c r="A12" t="s">
        <v>34</v>
      </c>
      <c r="B12">
        <f>B7/B9*100</f>
        <v>15.109890109890111</v>
      </c>
      <c r="C12" t="s">
        <v>35</v>
      </c>
    </row>
    <row r="14" spans="1:3" x14ac:dyDescent="0.4">
      <c r="A14" t="s">
        <v>26</v>
      </c>
    </row>
    <row r="15" spans="1:3" x14ac:dyDescent="0.4">
      <c r="A15">
        <v>48064</v>
      </c>
      <c r="B15" t="s">
        <v>22</v>
      </c>
    </row>
    <row r="16" spans="1:3" x14ac:dyDescent="0.4">
      <c r="A16" t="s">
        <v>25</v>
      </c>
    </row>
    <row r="17" spans="1:2" x14ac:dyDescent="0.4">
      <c r="A17">
        <v>42607</v>
      </c>
      <c r="B17" t="s">
        <v>22</v>
      </c>
    </row>
    <row r="19" spans="1:2" x14ac:dyDescent="0.4">
      <c r="A19" t="s">
        <v>27</v>
      </c>
    </row>
    <row r="20" spans="1:2" x14ac:dyDescent="0.4">
      <c r="A20">
        <f>A15-A17</f>
        <v>5457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Laskuri</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Teemu Kettunen</dc:creator>
  <cp:lastModifiedBy>Teemu Kettunen</cp:lastModifiedBy>
  <dcterms:created xsi:type="dcterms:W3CDTF">2015-06-05T18:17:20Z</dcterms:created>
  <dcterms:modified xsi:type="dcterms:W3CDTF">2023-03-10T10:25:28Z</dcterms:modified>
</cp:coreProperties>
</file>