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tables/table4.xml" ContentType="application/vnd.openxmlformats-officedocument.spreadsheetml.table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-15" yWindow="45" windowWidth="9600" windowHeight="11700"/>
  </bookViews>
  <sheets>
    <sheet name="Lue tämä" sheetId="15" r:id="rId1"/>
    <sheet name="Yhteenveto" sheetId="11" r:id="rId2"/>
    <sheet name="Perustiedot" sheetId="12" r:id="rId3"/>
    <sheet name="Energian tuotanto,hankinta,jake" sheetId="6" r:id="rId4"/>
    <sheet name="Ylläpito ja investoinnit" sheetId="9" r:id="rId5"/>
    <sheet name="Kuivaamo" sheetId="5" r:id="rId6"/>
    <sheet name="Prosessien apujärjestelmät" sheetId="14" r:id="rId7"/>
    <sheet name="Kiinteistöt" sheetId="13" r:id="rId8"/>
    <sheet name="Esimerkit" sheetId="2" r:id="rId9"/>
  </sheets>
  <definedNames>
    <definedName name="_xlnm.Print_Area" localSheetId="6">'Prosessien apujärjestelmät'!$A$1:$F$50</definedName>
    <definedName name="_xlnm.Print_Titles" localSheetId="3">'Energian tuotanto,hankinta,jake'!$1:$2</definedName>
    <definedName name="_xlnm.Print_Titles" localSheetId="7">Kiinteistöt!$B:$B,Kiinteistöt!$1:$2</definedName>
    <definedName name="_xlnm.Print_Titles" localSheetId="5">Kuivaamo!$1:$2</definedName>
    <definedName name="_xlnm.Print_Titles" localSheetId="6">'Prosessien apujärjestelmät'!$1:$2</definedName>
    <definedName name="_xlnm.Print_Titles" localSheetId="4">'Ylläpito ja investoinnit'!$1:$2</definedName>
  </definedNames>
  <calcPr calcId="145621"/>
</workbook>
</file>

<file path=xl/calcChain.xml><?xml version="1.0" encoding="utf-8"?>
<calcChain xmlns="http://schemas.openxmlformats.org/spreadsheetml/2006/main">
  <c r="G64" i="12" l="1"/>
  <c r="G60" i="12"/>
  <c r="G55" i="12"/>
  <c r="C13" i="11" l="1"/>
  <c r="B13" i="11"/>
  <c r="B10" i="11"/>
  <c r="C9" i="11" l="1"/>
  <c r="B9" i="11"/>
  <c r="C11" i="11" l="1"/>
  <c r="B11" i="11"/>
  <c r="C98" i="12" l="1"/>
  <c r="D98" i="12"/>
  <c r="E98" i="12"/>
  <c r="F98" i="12"/>
  <c r="G98" i="12"/>
  <c r="B98" i="12"/>
  <c r="B93" i="12"/>
  <c r="C93" i="12"/>
  <c r="D93" i="12"/>
  <c r="E93" i="12"/>
  <c r="F93" i="12"/>
  <c r="G93" i="12"/>
  <c r="B88" i="12"/>
  <c r="C88" i="12"/>
  <c r="D88" i="12"/>
  <c r="E88" i="12"/>
  <c r="F88" i="12"/>
  <c r="G88" i="12"/>
  <c r="D14" i="11" l="1"/>
  <c r="C12" i="11"/>
  <c r="B12" i="11"/>
  <c r="C10" i="11"/>
  <c r="B14" i="11" l="1"/>
  <c r="G49" i="12"/>
  <c r="G39" i="12"/>
  <c r="G29" i="12"/>
  <c r="B1" i="13" l="1"/>
  <c r="B1" i="14"/>
  <c r="B1" i="5"/>
  <c r="B1" i="9"/>
  <c r="B1" i="6"/>
  <c r="C64" i="12" l="1"/>
  <c r="D64" i="12"/>
  <c r="E64" i="12"/>
  <c r="F64" i="12"/>
  <c r="B64" i="12"/>
  <c r="C60" i="12"/>
  <c r="D60" i="12"/>
  <c r="E60" i="12"/>
  <c r="F60" i="12"/>
  <c r="B60" i="12"/>
  <c r="C55" i="12"/>
  <c r="D55" i="12"/>
  <c r="E55" i="12"/>
  <c r="F55" i="12"/>
  <c r="B55" i="12"/>
  <c r="F49" i="12"/>
  <c r="E49" i="12"/>
  <c r="D49" i="12"/>
  <c r="C49" i="12"/>
  <c r="B49" i="12"/>
  <c r="F39" i="12"/>
  <c r="E39" i="12"/>
  <c r="D39" i="12"/>
  <c r="C39" i="12"/>
  <c r="B39" i="12"/>
  <c r="C29" i="12"/>
  <c r="D29" i="12"/>
  <c r="E29" i="12"/>
  <c r="F29" i="12"/>
  <c r="B29" i="12"/>
  <c r="C14" i="11"/>
  <c r="D6" i="11"/>
</calcChain>
</file>

<file path=xl/comments1.xml><?xml version="1.0" encoding="utf-8"?>
<comments xmlns="http://schemas.openxmlformats.org/spreadsheetml/2006/main">
  <authors>
    <author>Marjut Rautiainen</author>
  </authors>
  <commentList>
    <comment ref="A17" authorId="0">
      <text>
        <r>
          <rPr>
            <sz val="9"/>
            <color indexed="81"/>
            <rFont val="Tahoma"/>
            <family val="2"/>
          </rPr>
          <t>Tähän listaukseen voi kerätä keskeisimmät säästöpotentiaalit</t>
        </r>
      </text>
    </comment>
    <comment ref="B19" authorId="0">
      <text>
        <r>
          <rPr>
            <sz val="9"/>
            <color indexed="81"/>
            <rFont val="Tahoma"/>
            <family val="2"/>
          </rPr>
          <t>S=sähkö
L=Lämpö
V=vesi
P=paine</t>
        </r>
      </text>
    </comment>
    <comment ref="D19" authorId="0">
      <text>
        <r>
          <rPr>
            <sz val="9"/>
            <color indexed="81"/>
            <rFont val="Tahoma"/>
            <family val="2"/>
          </rPr>
          <t xml:space="preserve">Kannattaa käyttää myös tässä taulukossa värejä erottamaan toimenpiteet luokittelulla 'selvitystä vaativat', välittömästi toteutettavat' ja 'investointilistalle'. </t>
        </r>
      </text>
    </comment>
  </commentList>
</comments>
</file>

<file path=xl/comments2.xml><?xml version="1.0" encoding="utf-8"?>
<comments xmlns="http://schemas.openxmlformats.org/spreadsheetml/2006/main">
  <authors>
    <author>Marjut Rautiainen</author>
  </authors>
  <commentList>
    <comment ref="E2" authorId="0">
      <text>
        <r>
          <rPr>
            <sz val="9"/>
            <color indexed="81"/>
            <rFont val="Tahoma"/>
            <family val="2"/>
          </rPr>
          <t>0 = ei toimenpidettä
1= selvitystä tai laskentaa vaativa
2= toimenpide-ehdotus</t>
        </r>
      </text>
    </comment>
  </commentList>
</comments>
</file>

<file path=xl/comments3.xml><?xml version="1.0" encoding="utf-8"?>
<comments xmlns="http://schemas.openxmlformats.org/spreadsheetml/2006/main">
  <authors>
    <author>Marjut Rautiainen</author>
  </authors>
  <commentList>
    <comment ref="E2" authorId="0">
      <text>
        <r>
          <rPr>
            <sz val="9"/>
            <color indexed="81"/>
            <rFont val="Tahoma"/>
            <family val="2"/>
          </rPr>
          <t>0 = ei toimenpidettä
1= selvitystä tai laskentaa vaativa
2= toimenpide-ehdotus</t>
        </r>
      </text>
    </comment>
  </commentList>
</comments>
</file>

<file path=xl/comments4.xml><?xml version="1.0" encoding="utf-8"?>
<comments xmlns="http://schemas.openxmlformats.org/spreadsheetml/2006/main">
  <authors>
    <author>Marjut Rautiainen</author>
  </authors>
  <commentList>
    <comment ref="E2" authorId="0">
      <text>
        <r>
          <rPr>
            <sz val="9"/>
            <color indexed="81"/>
            <rFont val="Tahoma"/>
            <family val="2"/>
          </rPr>
          <t>0 = ei toimenpidettä
1= selvitystä tai laskentaa vaativa
2= toimenpide-ehdotus</t>
        </r>
      </text>
    </comment>
  </commentList>
</comments>
</file>

<file path=xl/comments5.xml><?xml version="1.0" encoding="utf-8"?>
<comments xmlns="http://schemas.openxmlformats.org/spreadsheetml/2006/main">
  <authors>
    <author>Marjut Rautiainen</author>
  </authors>
  <commentList>
    <comment ref="B1" authorId="0">
      <text>
        <r>
          <rPr>
            <sz val="9"/>
            <color indexed="81"/>
            <rFont val="Tahoma"/>
            <family val="2"/>
          </rPr>
          <t xml:space="preserve">Haetaan automaattisesti 'yhteenveto' välilehdeltä
</t>
        </r>
      </text>
    </comment>
  </commentList>
</comments>
</file>

<file path=xl/sharedStrings.xml><?xml version="1.0" encoding="utf-8"?>
<sst xmlns="http://schemas.openxmlformats.org/spreadsheetml/2006/main" count="489" uniqueCount="431">
  <si>
    <t>Lämpölaitosten tuotannon energiatehokkuus</t>
  </si>
  <si>
    <t>Prosessien lämmitysverkoston lämpötilatason sopivuus</t>
  </si>
  <si>
    <r>
      <t xml:space="preserve">laskenta: </t>
    </r>
    <r>
      <rPr>
        <i/>
        <sz val="9"/>
        <color theme="1"/>
        <rFont val="Calibri"/>
        <family val="2"/>
      </rPr>
      <t xml:space="preserve">η(%) = </t>
    </r>
    <r>
      <rPr>
        <i/>
        <sz val="9"/>
        <color theme="1"/>
        <rFont val="Calibri"/>
        <family val="2"/>
        <scheme val="minor"/>
      </rPr>
      <t>(tuotettu prosessilämpö [MWh/a]/käytetty pa [MWh/a]) x 100%</t>
    </r>
  </si>
  <si>
    <t>Prosessien vesi- ja höyrylämmitysten tarkastelu</t>
  </si>
  <si>
    <t>Paineilman tuottaminen juuri prosessin tarpeiden mukaisesti</t>
  </si>
  <si>
    <t>Paineilmaverkostojen tarkastus vuotojen varalta säännöllisesti</t>
  </si>
  <si>
    <t>Paineilman käyttö vain tarvittavissa kohteissa</t>
  </si>
  <si>
    <t>Tilojen lämpötilatasojen tarkistaminen</t>
  </si>
  <si>
    <t>Ilmastoinnin käyntiajat, ilmanvaihtokerroin ja lämmöntalteenotto</t>
  </si>
  <si>
    <t>Kiinteistöjen eristeiden kunnon tarkastaminen ja lisäeristäminen</t>
  </si>
  <si>
    <t>Kiinteistöautomaation hyödyntäminen lämmityksessä, valaistuksessa ja ilmanvaihdossa</t>
  </si>
  <si>
    <t>http://julkaisurekisteri.ktm.fi/ktm_jur/ktmjur.nsf/a8c79e11f75754f6c2256ba4002dbfa1/e1f0feb56dfdc0f7c225716b003b526c/$FILE/hyotysuhteiden_maarittaminen_04.pdf</t>
  </si>
  <si>
    <t>http://www.motiva.fi/julkaisut/hankinnat/energiatehokkaat_paineilmaa_kayttavat_laitteet.1622.shtml</t>
  </si>
  <si>
    <t>Valaistus</t>
  </si>
  <si>
    <t>kuoren kuivaus vähentää pa mukana menevän veden määrää ja vähentää tukipolttoaineiden tarvetta</t>
  </si>
  <si>
    <t>Oma sähköntuotanto prosessia varten pienessä mittakaavassa</t>
  </si>
  <si>
    <t>- Hyödynnetäänkö savukaasujen lämpöä mitenkään esim. LUVO tai muu LTO?</t>
  </si>
  <si>
    <t>Esim. ORC-voimala toimii kuumaöljypiirin (LTO hukkalämmöstä) avulla höyrystämällä orgaaninen kiertoaine pientä turbiinia varten, jonka jälkeen kiertoaine lauhtuu ja höyrystetään uudestaan. Turbiiniin liitetty generaattori tuottaa sähköä.</t>
  </si>
  <si>
    <t>LTO:n toimimattomuuden yleisin syy on suodattimen tai kennoston tukkeutuminen.</t>
  </si>
  <si>
    <t>Esim. prosessikuivaimen lämmitys kuluttaa 10 kW lämpötehoa ylläpitolämmitykseen tuotantotaukojen aikana. Prosessi toimii 3 vkoa kuukaudessa eli tyhjäkäyntilämmitystä on 2 000 h/a.</t>
  </si>
  <si>
    <t>Oviaukko on auki arkisin yhteensä 1h/päivä. Lämmityskaudella (7kk) oviaukko on auki yhteensä 140 h. Häviö oviaukosta on 56 MWh/a.</t>
  </si>
  <si>
    <t>-Onko lämmitysverkoston lämpötila prosessin vaatimuksen mukainen?</t>
  </si>
  <si>
    <t>Vesijäähdytettyjen kompressorien lämpö voidaan hyödyntää esim. prosessiveden esilämmityksessä</t>
  </si>
  <si>
    <t>Hydraulikoneiden jäähdytyslämpöä voidaan hyödyntää kuten kompressorien lämpöä</t>
  </si>
  <si>
    <t>Käyntiaika tarpeen mukaan esim. yöajaksi puolinopeudelle ajastinohjauksella</t>
  </si>
  <si>
    <t>- Mikä on lämmöntuotannon hyötysuhde kesällä?</t>
  </si>
  <si>
    <t>- Mikä on lämmöntuotannon hyötysuhde talvella?</t>
  </si>
  <si>
    <t>- Kuoripolttoaineen esikäsittely; kuivataanko polttoaine esimerkiksi mekaanisesti ruuvipuristimella?</t>
  </si>
  <si>
    <t>- Kuivataanko tai esilämmitetäänkö polttoaine sekundäärilämmöllä?</t>
  </si>
  <si>
    <t>LUVO = ilman esilämmitys, LTO = lämmöntalteenotto</t>
  </si>
  <si>
    <t>Vaihtelevan kuormituksen paineilma on yleensä edullisinta tuottaa taajuusmuuttajakäyttöisellä kompressorilla</t>
  </si>
  <si>
    <t>Motiva: paineilman energia-analyysi PATE</t>
  </si>
  <si>
    <t>Kompressorien jäähdytysilma voidaan hyödyntää usein kiinteistön lämmityksessä</t>
  </si>
  <si>
    <t>Tilan lämmitys sopivaksi käyttötarpeen mukaan esim. tsto-tila 21-22 °C puolilämmin varasto 10...15 °C</t>
  </si>
  <si>
    <t>CO2-pitoisuusohjaukset toimistotiloissa</t>
  </si>
  <si>
    <t>Esim. kostunut eriste ei toimi kuten on tarkoitettu ja lisäksi rakenteet vaurioituvat</t>
  </si>
  <si>
    <t>Esimerkeissä käytetyt hinnat ovat arvioituja. Hinnat voivat vaihdella suuresti. Vaihtamalla tilalle oma sähkön ja lämmönhinta, saadaan oma tulos.</t>
  </si>
  <si>
    <t>Sähkön hinta voi vaihdella esim. välillä 55…105 €/MWh. Käytetty arvio 80 €/MWh.</t>
  </si>
  <si>
    <t>Lämmön hinta voi vaihdella esim. välillä 20…50 €/MWh. Käytetty arvio 35 €/MWh.</t>
  </si>
  <si>
    <t>turhan lämmityksen vuosienergia on 20 MWh/a. Lämmön hinnalla 35 €/MWh ylimääräinen lämmityskustannus on 700 €/a.</t>
  </si>
  <si>
    <t>- Mikä on polttoaineen kuiva-ainepitoisuus? Onko kuiva-ainepitoisuudesa kesä/talvivaihtelua?</t>
  </si>
  <si>
    <t>- Mikä on savukaasujen loppulämpötila?</t>
  </si>
  <si>
    <t>- Onko laitoksella omaa sähköntuotantoa?</t>
  </si>
  <si>
    <t>- Onko omaa sähköntuotantoa harkittu pienessä mittakaavassa lämpölaitosta modifioimalla?</t>
  </si>
  <si>
    <t>- Onko lämpölaitoksen savukaasuja (&gt;100°C) tai prosessin sekundäärilämpöä hyödyntämättä? Missä?</t>
  </si>
  <si>
    <t>- Seurataanko lauhteenpalautusprosenttia? Mikä se on?</t>
  </si>
  <si>
    <t>- Kerätäänkö kaikki lauhteet talteen? Jos ei, miksi ei?</t>
  </si>
  <si>
    <t>- Hyödynnetäänkö lauhteesta muodostuvaa paisuntahöyryä? Missä?</t>
  </si>
  <si>
    <t>- Onko lämmitysverkoston kapasiteetti riittävä</t>
  </si>
  <si>
    <t>Lämmön hinnalla 35 €/MWh ylimääräinen lämmityskustannus on 2 000 €/a. Lämpöhäviötä voidaan pienentää sopivalla oviverhopuhaltimella.</t>
  </si>
  <si>
    <t>Lämmön hinnalla 35 €/MWh ylimääräinen ilmastoinnin lämmityskustannus on 8 800 €/a.</t>
  </si>
  <si>
    <t>Kompressorien jäähdytyslämmön hyödyntäminen</t>
  </si>
  <si>
    <t>Hydraulikoneikkojen jäähdytyslämmön hyödyntäminen</t>
  </si>
  <si>
    <t>Lämmitettävien tilojen käyttö</t>
  </si>
  <si>
    <t>Liian suuri ilmanvaihto (suuri ilmanvaihtokerroin) kuluttaa ylimääräistä sähkö- ja lämpöenergiaa</t>
  </si>
  <si>
    <t>Usein auki oleviin oviin kannattaa asentaa oviverhopuhallin, joka vähentää lämpöhäviöitä</t>
  </si>
  <si>
    <t>Lämpöhäviöitä vähentävät myös ovien nostoautomatiikka ja autojen kylkiin asettuvat lastaustaskut</t>
  </si>
  <si>
    <t>Eristämättömät putket lämmittävät tilaa turhaan lämmityskauden ulkopuolella</t>
  </si>
  <si>
    <t>- Seurataanko vesitysten kuntoa?</t>
  </si>
  <si>
    <t>Lämmön hinnalla 35 €/MWh säästöpotentiaali on 70 000 €/a.</t>
  </si>
  <si>
    <t>Käyttöajalla 5 800 h/a saavutetaan 190 MWh/a energiansäästö. Sähkön hinnalla 80 €/MWh säästö on 15 000 €/a.</t>
  </si>
  <si>
    <t>Vastaus</t>
  </si>
  <si>
    <t>Huomioidaanko lämpötilan säädössa tilan käyttöä ja kuinka?</t>
  </si>
  <si>
    <t>Mikä on lämmitystapa?</t>
  </si>
  <si>
    <t>Ikkunoiden tyyppi?</t>
  </si>
  <si>
    <t>Ikkunat</t>
  </si>
  <si>
    <t>Ylläpito</t>
  </si>
  <si>
    <t>Millä periaatteella kohteen ylläpito on toteutettu?</t>
  </si>
  <si>
    <t>Onko tippuvia hanoja tai liitoksia?</t>
  </si>
  <si>
    <t>Korvausinvestoinnit</t>
  </si>
  <si>
    <t>Millä periaatteella korvausinvestoinnit tehdään?</t>
  </si>
  <si>
    <t>Kiinteistöt</t>
  </si>
  <si>
    <t>Seurataanko eri tilojen lämpötiloja?</t>
  </si>
  <si>
    <t>Voidaanko lämmitettäviä tiloja osastoida käyttötarpeen mukaan esim. puolilämpimiksi tiloiksi?</t>
  </si>
  <si>
    <t>Onko tilojen käyttö muuttunut alkutilanteesta ja lämmitys- tai ilmanvaihtotarve vähentynyt?</t>
  </si>
  <si>
    <t>Onko ilmanvaihto varustettu LTO:lla?</t>
  </si>
  <si>
    <t>Tuodaanko tuloilma sisälle hallitusti?</t>
  </si>
  <si>
    <t>Lämmitetäänkö tuloilma ja millä?</t>
  </si>
  <si>
    <t>Onko rakenteiden läpi ilmavuotoja?</t>
  </si>
  <si>
    <t>Onko tiloissa vedon tunnetta?</t>
  </si>
  <si>
    <t>Onko rakenteissa näkyvissä lämpövuotoja?</t>
  </si>
  <si>
    <t>Minkä tyyppisiä valaisimia on käytössä?</t>
  </si>
  <si>
    <t>Mikä on valaistuksen osuus sähkönkulutuksesta?</t>
  </si>
  <si>
    <t>Onko mahdollista käyttää LED-valaistusta?</t>
  </si>
  <si>
    <t>Käytetäänkö valaistuksen liiketunnistimia?</t>
  </si>
  <si>
    <t>Käytetäänkö valaistuksen hämäräkytkimiä?</t>
  </si>
  <si>
    <t>Ohjataanko valaistusta kiinteistöautomaatiosta?</t>
  </si>
  <si>
    <t>Kuinka usein suodattimet vaihdetaan?</t>
  </si>
  <si>
    <t>Onko LTO jouduttu ohittamaan tai poistamaan käytöstä jostain syystä?</t>
  </si>
  <si>
    <t>Onko tuotantolaitoksella kiinteistöautomaatiota?</t>
  </si>
  <si>
    <t>Mitä kiinteistöautomaation piiriin kuuluu? (valaistus, ilmanvaihto, lämmitys)</t>
  </si>
  <si>
    <t>Onko kiinteistöautomaatio paikallinen vai keskitetty?</t>
  </si>
  <si>
    <t>Paljonko lämpötila on tilojen toiminnallisena käyttöaikana?</t>
  </si>
  <si>
    <t>Mikä tyyppinen LTO on?</t>
  </si>
  <si>
    <t>Ohjataanko ilmanvaihdon käyntiaikoja käyttötarpeen mukaisesti ja kuinka?</t>
  </si>
  <si>
    <t>Onko tilassa ilmastointia tai koneellista ilmanvaihtoa?</t>
  </si>
  <si>
    <t>Onko ovien tiivisteet kunnossa?</t>
  </si>
  <si>
    <t>Onko ovien sulkeutuminen varmistettu ja kuinka?</t>
  </si>
  <si>
    <t>Kuljetin aukot</t>
  </si>
  <si>
    <t>Onko rakenteita kuvattu lämpökameralla?</t>
  </si>
  <si>
    <t>Onko rakenteiden eristeet kunnossa?</t>
  </si>
  <si>
    <t>Käyttövesijärjestelmät</t>
  </si>
  <si>
    <t>Kuinka lämpötiloja säädetään?</t>
  </si>
  <si>
    <t>Millä perusteella hankinnat tehdään?</t>
  </si>
  <si>
    <t>Onko kunnossapidossa huomioitu energiatehokkuuden vaatimukset ja kuinka?</t>
  </si>
  <si>
    <t>Onko prosessilla omia erillisiä lämmityksiä?</t>
  </si>
  <si>
    <t>Onko koko verkoston paine korkea vain yksittäisen laitteen takia?</t>
  </si>
  <si>
    <t>Onko verkon painetaso säädetty oikeaksi tai voiko sitä laskea?</t>
  </si>
  <si>
    <t>Mitkä ovat käytettävät lämpötilatasot?</t>
  </si>
  <si>
    <t>Mikä on erillisen lämmityksen hyötysuhde?</t>
  </si>
  <si>
    <t>Hyödynnetäänkö kompressorin jäähdytysveden lämpöä ja kuinka?</t>
  </si>
  <si>
    <t>Onko jälkikäsittelylaitteet mitoitettu nykyistä käyttöä varten ja tarkastettu?</t>
  </si>
  <si>
    <t>Onko paineilmaverkkoa mahdollista erotella sulkuventtiileillä eri osiin kulutuskohteiden mukaan?</t>
  </si>
  <si>
    <t>Vaihteleeko paineilman kuormitus ja onko kompressoreissa taajuusmuuttajat?</t>
  </si>
  <si>
    <t>Kuinka usein ne puhdistetaan?</t>
  </si>
  <si>
    <t>Prosessiputkistot</t>
  </si>
  <si>
    <t>Onko prosessivesien lämpötilat oikeat ja vastaavat nykyistä tarvetta?</t>
  </si>
  <si>
    <t>Onko pintojen eristys riittävä?</t>
  </si>
  <si>
    <t>Onko painesäiliöitä ja onko ne mitoitettu riittävästi/oikein?</t>
  </si>
  <si>
    <t>Tarkastetaanko paineilmaverkosto vuotojen varalta säännöllisesti?</t>
  </si>
  <si>
    <t>Onko esim.  pneumaattinen purunsiirto mahdollista korvata kola- / hihnakuljettimella?</t>
  </si>
  <si>
    <t>Onko esim. paineilmakäyttöinen toimilaite mahdollista korvata sähkömekaanisella käytöllä?</t>
  </si>
  <si>
    <t>Onko esim. puhdistuspuhallus mahdollista kytkeä prosessiin?</t>
  </si>
  <si>
    <t>Hyödynnetäänkö kompressorien jäähdytysilman lämpöä ja kuinka?</t>
  </si>
  <si>
    <t>Tarkastetaanko paineilmalaitteet vuotojen varalta?</t>
  </si>
  <si>
    <t>Höyry/vesi- ja lauhdejärjestelmät</t>
  </si>
  <si>
    <t>Vinkit ja nyrkkisäännöt</t>
  </si>
  <si>
    <t>- Mitkä ovat käytettävät höyryn- /lämpimän veden painetasot?</t>
  </si>
  <si>
    <t>- Mitkä ovat höyryn- / lämpimän veden käyttökohteet?</t>
  </si>
  <si>
    <t>- Missä höyryä/lämmintä vettä käytetään lämmitykseen? Onko painetaso oikea kohteessa?</t>
  </si>
  <si>
    <t>Lämmön tuotannon hyötysuhdetta arvioidessa, tulee laskea mahdollisen savukaasupesurin kautta saatava sekundäärilämpö, joka parantaa kattilan hyötysuhdetta.</t>
  </si>
  <si>
    <t xml:space="preserve">10- %:n muutos puupolttoaineen kuiva-aineessa vaikuttaa kattilan hyötysuhteeseen 1-2 %. Sen lisäksi se vaikuttaa kattilatehoon. </t>
  </si>
  <si>
    <t>- Käytetäänkö höyryä/lämmintä vettä lämmityksissä?</t>
  </si>
  <si>
    <t>Ylläpito ja investoinnit</t>
  </si>
  <si>
    <t>Ovet</t>
  </si>
  <si>
    <t>Ulkovalaistuksen ohjaus?</t>
  </si>
  <si>
    <t>Esim. 1 °C asteen ylilämpötila lisää rakennuksen lämmityskustannuksia noin 5 %</t>
  </si>
  <si>
    <t>Seisokissa olevan osan pistaminen käytöstä säästää energiaa</t>
  </si>
  <si>
    <t>Liiallinen kuivaus lisää huomattavasti energian kulutusta.</t>
  </si>
  <si>
    <t>Paineilmavuotojen osuus kokonaispaineilmakulutuksesta voi olla  keskimäärin 20-30%</t>
  </si>
  <si>
    <t>Paikka:</t>
  </si>
  <si>
    <t>Aika:</t>
  </si>
  <si>
    <t>Merkittävimmät tulokset ja löydökset</t>
  </si>
  <si>
    <t>Tarkennus</t>
  </si>
  <si>
    <t>Prosessin osa</t>
  </si>
  <si>
    <t>Potentiaalinen parannus/suositeltu toimenpide</t>
  </si>
  <si>
    <t>Kommentit perustelut ja potentiaalin laskuperiaate</t>
  </si>
  <si>
    <t>Arvioitu potentiaali, Euro/a</t>
  </si>
  <si>
    <t>Vaatii selvitystä tai laskentaa</t>
  </si>
  <si>
    <t>Kannattaa toteuttaa välittömästi</t>
  </si>
  <si>
    <t>Investointilistalle</t>
  </si>
  <si>
    <t>Etenemismalli</t>
  </si>
  <si>
    <t>Aikataulu</t>
  </si>
  <si>
    <t>Määrälliset tulokset</t>
  </si>
  <si>
    <t>Selvitettäviä havaintoja</t>
  </si>
  <si>
    <t>Prosessien apujärjestelmät</t>
  </si>
  <si>
    <t>Yhteensä</t>
  </si>
  <si>
    <t>Vastuuhenkilö</t>
  </si>
  <si>
    <t>Säästöpotentiaaliarvio, €/a</t>
  </si>
  <si>
    <t>SÄÄSTÖT YHTEENSÄ</t>
  </si>
  <si>
    <t>Kaikki säästöpotentiaalit yhteensä</t>
  </si>
  <si>
    <t>Energian tuotanto, hankinta ja jakelu</t>
  </si>
  <si>
    <t>YRITYKSEN PERUSTIEDOT</t>
  </si>
  <si>
    <t>Energian oma tuotanto</t>
  </si>
  <si>
    <t>Lämpölaitos 1</t>
  </si>
  <si>
    <t>Turbiini 1</t>
  </si>
  <si>
    <t xml:space="preserve">! Tunnuslukuja kannattaa seurata vähintään 5 vuoden historiatiedoilla verranten aina myös nettotuotantontoon. </t>
  </si>
  <si>
    <t>Tuote 1</t>
  </si>
  <si>
    <t>Koko toimipaikka</t>
  </si>
  <si>
    <t>Lämmön kulutus, MWh</t>
  </si>
  <si>
    <t>Lämmöntuotanto, MWh (Kattiloittain ja painetasoittain, jos useita)</t>
  </si>
  <si>
    <t>Sähköntuotanto, MWh (turbiineittain, jos useita)</t>
  </si>
  <si>
    <t>Lämmön kulutus prosessi- tai osastotasolla, MWh</t>
  </si>
  <si>
    <t>Muut</t>
  </si>
  <si>
    <t>Sähkön kulutus, MWh</t>
  </si>
  <si>
    <t>Sähkö kulutus prosessi- tai osastotasolla, MWh</t>
  </si>
  <si>
    <t>Energian kulutus (lämpö, sähkö, vesi)</t>
  </si>
  <si>
    <r>
      <t>Veden kulutus prosessi- tai osastotasolla, m</t>
    </r>
    <r>
      <rPr>
        <b/>
        <sz val="11"/>
        <color theme="3"/>
        <rFont val="Calibri"/>
        <family val="2"/>
      </rPr>
      <t>³</t>
    </r>
  </si>
  <si>
    <t>Veden kulutus, m³</t>
  </si>
  <si>
    <t>Osaprosessi 1</t>
  </si>
  <si>
    <t>Energian ominaiskulutus</t>
  </si>
  <si>
    <t>Energian hinnat</t>
  </si>
  <si>
    <t>Lämmön hinta, Eur/MWh</t>
  </si>
  <si>
    <t>Sähkön hinta, Eur/MWh</t>
  </si>
  <si>
    <r>
      <t>Veden hinta, Eur/m</t>
    </r>
    <r>
      <rPr>
        <b/>
        <sz val="11"/>
        <color theme="3"/>
        <rFont val="Calibri"/>
        <family val="2"/>
      </rPr>
      <t>³</t>
    </r>
  </si>
  <si>
    <t>Oman tuotannon hinta</t>
  </si>
  <si>
    <t>Ostetun hinta</t>
  </si>
  <si>
    <t>Ostetun sähkön hinta</t>
  </si>
  <si>
    <t>Siirtohinta</t>
  </si>
  <si>
    <t>Veden hinta, Eur/m³</t>
  </si>
  <si>
    <t>! Esimerkissä on käytetty keksittyjä lukuja grafiikan toimimiseksi</t>
  </si>
  <si>
    <t>Energiakustannukset</t>
  </si>
  <si>
    <t>Lämmön kustannukset, Eur</t>
  </si>
  <si>
    <t>Sähkön kustannus, Eur</t>
  </si>
  <si>
    <t>Sähkön vuosikustannus</t>
  </si>
  <si>
    <t>Lämmön vuosikustannus</t>
  </si>
  <si>
    <t>Veden vuosikustannus</t>
  </si>
  <si>
    <t>Veden kustannus, Eur</t>
  </si>
  <si>
    <t>Lämmöntalteenotto</t>
  </si>
  <si>
    <r>
      <t>Lämmön ominaiskulutus, kWh/m</t>
    </r>
    <r>
      <rPr>
        <b/>
        <sz val="11"/>
        <color theme="3"/>
        <rFont val="Calibri"/>
        <family val="2"/>
      </rPr>
      <t>³</t>
    </r>
  </si>
  <si>
    <t>Sähkön ominaiskulutus, kWh/m³</t>
  </si>
  <si>
    <t>Veden ominaiskulutus, km³/m³</t>
  </si>
  <si>
    <t>Veden kokonaiskulutus/nettotuotanto</t>
  </si>
  <si>
    <t>Sähkön konaiskulutus/nettotuotanto</t>
  </si>
  <si>
    <t>Lämmön kokonaiskulutus/nettotuotanto</t>
  </si>
  <si>
    <t>Onko kiinteistöllä huoltokirjaa?</t>
  </si>
  <si>
    <t>Tehdäänkö lämmityslaitteiden tarkistukset syksyllä?</t>
  </si>
  <si>
    <t>Tehdäänkö jäähdytyslaitteiden tarkistukset keväällä?</t>
  </si>
  <si>
    <t>Tehdäänkö säätölaitteille tarkastukset puolenvuoden välein?</t>
  </si>
  <si>
    <t>Onko suurimmille moottoreille, pumpuille ja muille kojeille laskettu energiansäästöpotentiaalit?</t>
  </si>
  <si>
    <t>- Hyödynnetäänkö mittausprosessin tuloksia?</t>
  </si>
  <si>
    <t>Muu huomio?</t>
  </si>
  <si>
    <t>Tunnetaanko LTO:n hyötysuhde/lämpökerroin ja mikä se on?</t>
  </si>
  <si>
    <t>Miten ilma poistetaan?</t>
  </si>
  <si>
    <t>Paljonko lämmintä vettä kulutetaan?</t>
  </si>
  <si>
    <t>Ulkoalueet</t>
  </si>
  <si>
    <t>Ulkovalaistuksen osuus sähkönkulutuksesta?</t>
  </si>
  <si>
    <t>Onko lämmityspistokkeita ja kuinka monta?</t>
  </si>
  <si>
    <t>Lämmityspistokkeiden ohjaus?</t>
  </si>
  <si>
    <t>Uunit</t>
  </si>
  <si>
    <t>Astianpesu</t>
  </si>
  <si>
    <t>Ilman lämmön talteenotto</t>
  </si>
  <si>
    <t>Käyttö, sammutukset jne.</t>
  </si>
  <si>
    <t>Tuotantotila 1</t>
  </si>
  <si>
    <t>Tuotantotila 2</t>
  </si>
  <si>
    <t>Hetkellistä kulutushuippuja voidaan hoitaa säiliöillä. On erittäin tyypillistä että säiliöt ovat alimitoitettuja.</t>
  </si>
  <si>
    <t>S/L/V/P</t>
  </si>
  <si>
    <t>! Perustietosivun voi rakentaa myös rakennuksista ja paineilmaverkostosta</t>
  </si>
  <si>
    <t>Onko valvontaa ja millaista se on?</t>
  </si>
  <si>
    <t>Olisi paras tehdä noin -10 - +5 °C ulkolämpötilassa.</t>
  </si>
  <si>
    <t>Ovatko LTO-kennot / levysiirtimet kunnossapidon alaiset ?</t>
  </si>
  <si>
    <t>Tukossa oleva suodatin "ohittaa" lämmön talteenoton.</t>
  </si>
  <si>
    <t>Mitataanko LTO-laitteiden hyötysuhdetta jatkuvasti?</t>
  </si>
  <si>
    <r>
      <t xml:space="preserve">Paljonko </t>
    </r>
    <r>
      <rPr>
        <sz val="11"/>
        <rFont val="Calibri"/>
        <family val="2"/>
        <scheme val="minor"/>
      </rPr>
      <t>tuotannonulkopuolista</t>
    </r>
    <r>
      <rPr>
        <sz val="11"/>
        <color theme="1"/>
        <rFont val="Calibri"/>
        <family val="2"/>
        <scheme val="minor"/>
      </rPr>
      <t xml:space="preserve"> aikaa?</t>
    </r>
  </si>
  <si>
    <t>Onko ilmanvaihtokertoimet tarkistettu ja aseteltu oikein?</t>
  </si>
  <si>
    <t>Tilailman tasapaino</t>
  </si>
  <si>
    <t>Ovatko ikkunoiden tiivisteet kunnossa?</t>
  </si>
  <si>
    <t>Onko laajoja "tarpeettomia talvella kylmiä ikkunapintoja"?</t>
  </si>
  <si>
    <t>Säleverhojen käyttö lämmityskaudella vähentää lämmitystarvetta, esimerkiksi työajan ulkopuolella.</t>
  </si>
  <si>
    <t>Onko laajoja ikkunapintoja jotka aiheuttavat jäähdytystarvetta auringosta johtuen?</t>
  </si>
  <si>
    <t>Suojautuminen esim. säleverhoilla.</t>
  </si>
  <si>
    <t>Ovien ja ikkunoiden tiivisteiden kunnostaminen vähentää tilan lämmitystarvetta.</t>
  </si>
  <si>
    <t>Kuljetusaukot (trukki jne.) Vrt. Kulkuaukot</t>
  </si>
  <si>
    <t>Kuinka lämmön siirtyminen ja vuotoilmavirrat on estetty lastausovissa?</t>
  </si>
  <si>
    <t>Onko ovien sulkeutuminen varmistettu ja kuinka?
Onko nosto-ovien vieressä henkilöovet?</t>
  </si>
  <si>
    <r>
      <t xml:space="preserve">Kuinka lämmön siirtyminen on estetty </t>
    </r>
    <r>
      <rPr>
        <sz val="11"/>
        <rFont val="Calibri"/>
        <family val="2"/>
        <scheme val="minor"/>
      </rPr>
      <t>kuljetin jne. aukoissa?</t>
    </r>
  </si>
  <si>
    <r>
      <t xml:space="preserve">Kuinka lämmin vesi </t>
    </r>
    <r>
      <rPr>
        <sz val="11"/>
        <rFont val="Calibri"/>
        <family val="2"/>
        <scheme val="minor"/>
      </rPr>
      <t>tuotetaan?</t>
    </r>
  </si>
  <si>
    <t>RakMK: uusissa kohteissa 58- 65 °C</t>
  </si>
  <si>
    <t>Onko lämminvesiverkostot tai muut kuumat putket eristetty?</t>
  </si>
  <si>
    <r>
      <t xml:space="preserve">Käytetäänkö </t>
    </r>
    <r>
      <rPr>
        <sz val="11"/>
        <rFont val="Calibri"/>
        <family val="2"/>
        <scheme val="minor"/>
      </rPr>
      <t>valaistuksen</t>
    </r>
    <r>
      <rPr>
        <b/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aikaohjausta?</t>
    </r>
  </si>
  <si>
    <t>Sähkönjakelu</t>
  </si>
  <si>
    <t>Onko omaa muuntamoa ja onko muuntajan kapasiteetti riittävä nykyiseen käyttöön?</t>
  </si>
  <si>
    <t>Onko omaa loistehon kompensointia ja onko se mitoitettu nykyiseen käyttöön?</t>
  </si>
  <si>
    <t>Kompensoidaanko loisteho keskitetysti vai hajautetusti? Onko kompensoinin teho riittävä? Joudutaanko loistehosta maksamaan?</t>
  </si>
  <si>
    <r>
      <t xml:space="preserve">Sammutetaanko valot </t>
    </r>
    <r>
      <rPr>
        <sz val="11"/>
        <rFont val="Calibri"/>
        <family val="2"/>
        <scheme val="minor"/>
      </rPr>
      <t>toimistoajan</t>
    </r>
    <r>
      <rPr>
        <sz val="11"/>
        <color theme="1"/>
        <rFont val="Calibri"/>
        <family val="2"/>
        <scheme val="minor"/>
      </rPr>
      <t xml:space="preserve"> ulkopuolella ?</t>
    </r>
  </si>
  <si>
    <r>
      <t>Sammutetaanko valot jos tilasta poistutaan yli 10</t>
    </r>
    <r>
      <rPr>
        <sz val="11"/>
        <rFont val="Calibri"/>
        <family val="2"/>
        <scheme val="minor"/>
      </rPr>
      <t xml:space="preserve"> min</t>
    </r>
    <r>
      <rPr>
        <sz val="11"/>
        <color theme="1"/>
        <rFont val="Calibri"/>
        <family val="2"/>
        <scheme val="minor"/>
      </rPr>
      <t>?</t>
    </r>
  </si>
  <si>
    <t>Työhuoneiden valot kannattaa sammuttaa jo 10 minuutin poissaolon ajaksi.</t>
  </si>
  <si>
    <t>Työasemien sähkönkulutuksesta voidaan vähentää jopa yli 50 %</t>
  </si>
  <si>
    <t>Onko jäähdytystarvetta pienennetty säleverhoilla?</t>
  </si>
  <si>
    <t>Hyödyntämistavat, trendiseurannat, vertailu prosessiin</t>
  </si>
  <si>
    <t>Tarkastellaanko inveistointien tarvetta huomioiden myös energiatehokkuus?</t>
  </si>
  <si>
    <r>
      <t xml:space="preserve">Esim. tehon laskenta: P[kW] = qm[kg/s] x cp[kJ/kg °C] x </t>
    </r>
    <r>
      <rPr>
        <sz val="11"/>
        <color theme="1"/>
        <rFont val="Calibri"/>
        <family val="2"/>
      </rPr>
      <t>Δ</t>
    </r>
    <r>
      <rPr>
        <i/>
        <sz val="11"/>
        <color theme="1"/>
        <rFont val="Calibri"/>
        <family val="2"/>
        <scheme val="minor"/>
      </rPr>
      <t>T[°C]</t>
    </r>
  </si>
  <si>
    <t>vesilämmityksen tehon laskenta; 1 kg/s x 4,2 kJ/kg°C x (60 °C-30 °C) = 126 kW (J =Ws)</t>
  </si>
  <si>
    <t>Esim. DN100 putken lämpöhäviö on n. 100 W/m, kun putken lämpötila on noin 70 °C, 50mm eristyspaksuudella lämpöhäviö on ainoastaan 12 W/m (ympäristö 20 °C)</t>
  </si>
  <si>
    <t>Esim. Kuljetinlinjan moottoreiden ottama sähköteho on 3 kW. Linja käy turhaan 1h/päivä ja laitos toimii 8 000 h/a. Sähkönkulutus on 24 MWh/a. Sähkön hinnalla 80 €/MWh ylimääräinen kustannus on 1 900 €/a.</t>
  </si>
  <si>
    <r>
      <t>Esim. tilan sisälämpötila 20 °C ja ulkoilma keskimäärin 0 °C. Avoimen lastausoven (4 m x 4 m) häviöteho on ilman nopeudella 1 m/s noin 25 kW/m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lämpötilaerolla 20 °C. Häviöteho on noin 400 kW.</t>
    </r>
  </si>
  <si>
    <t>Kanavakuivaamossa, jonka lämmöntarve on 2 MW,  LTO-potentiaali on noin 250 kW, jolloin vuotuinen lämmönsäästöpotentiaali on 2 000 MWh/a.</t>
  </si>
  <si>
    <t>Loisteputkilla valaistun tilan valaistussähköteho on 55 kW. Jos nykyinen valaistus korvataan LED-valaisimilla sähkötehon tarve on 22 kW.</t>
  </si>
  <si>
    <r>
      <t>Esim. Ilmaa, jonka virtaus on 1 m</t>
    </r>
    <r>
      <rPr>
        <i/>
        <vertAlign val="superscript"/>
        <sz val="11"/>
        <rFont val="Calibri"/>
        <family val="2"/>
        <scheme val="minor"/>
      </rPr>
      <t>3</t>
    </r>
    <r>
      <rPr>
        <i/>
        <sz val="11"/>
        <rFont val="Calibri"/>
        <family val="2"/>
        <scheme val="minor"/>
      </rPr>
      <t>/s esilämmitetään 10 °C. Lämmöntalteenottoteho on 12 kW. Prosessi toimii 8000 h/a ja vuosienergia on 96 MWh/a. Jos lämmön hinta on 35 €/MWh, säästö säästö 3 360 €/a.</t>
    </r>
  </si>
  <si>
    <t>Esim. Vettä, jonka virtaus on 1 l/s, esilämmitetään 10 °C. LTO-teho on 42 kW. Prosessi toimii 8000 h/a ja vuosienergia on 336 MWh/a. Jos lämmön hinta on 35 €/MWh, on säästö 11 760 €/a.</t>
  </si>
  <si>
    <t>Esim. Normaalisti 50 kW teholla toimiva ilmastoinnin LTO on ohitettu tukoksen takia. Lämmityskauden pituus on noin 5 000 h/a, jolloin LTO:n talteenotettu vuosienergia on normaalisti 250 MWh/a.</t>
  </si>
  <si>
    <t>Hyödynnetäänkö käyttötietoja huoltojen ajoituksessa?</t>
  </si>
  <si>
    <t>Onko sähkölaitteistot liitetty kunnossapitoon?</t>
  </si>
  <si>
    <t>Onko paineilmajärjestelmät liitetty kunnossapitoon?</t>
  </si>
  <si>
    <t>Otetaanko paineilma- ym. laitteiden hankinnoissa huomioon energiatehokkuus?</t>
  </si>
  <si>
    <t>Huomioidaanko hankinnoissa taajuusmuuttajien energian säästömahdollisuudet?</t>
  </si>
  <si>
    <t>Onko kohteille tehty energiansäästöpotenttiaalikartoitus tai -laskelmat?</t>
  </si>
  <si>
    <t>Mikä on haluttu energiatehokkuusinvestointien takaisinmaksuaika?</t>
  </si>
  <si>
    <t>Taajuusmuuttajien käyttö kannattaa selvittää.  Niiden takaisinmaksuaika on tyypillisesti 1 - 3 vuotta.</t>
  </si>
  <si>
    <t>Paljonko lämpötila on käyttämättömänä aikana? Työajan ulkopuolella? Entä pidempien seisokkien/lomien aikana?</t>
  </si>
  <si>
    <t>Onko aikoja, jolloin lämpötila voisi olla alhaisempi? Kuinka paljon?</t>
  </si>
  <si>
    <t>Onko eri tiloilla oma lämpötilan asetuksensa?</t>
  </si>
  <si>
    <t>Mikä on lämmönjakelujärjestelmä?</t>
  </si>
  <si>
    <t>Mikä on ilman jakotapa? Hyödynnetäänkö ilman kerrostumista?</t>
  </si>
  <si>
    <t>Ovatko salin tulo- ja poistoilmat tasapainossa?</t>
  </si>
  <si>
    <t>Onko ilmanvaihdon tulo- ja poistopuhaltimissa taajuusmuuttajat?</t>
  </si>
  <si>
    <t>Tuotetaanko lämmin käyttövesi keskitetysti vai erillisillä varaajilla?</t>
  </si>
  <si>
    <t>Onko jäteveden lämmöntalteenottoa harkittu?</t>
  </si>
  <si>
    <t>Kuinka veden lämpötilaa säädetään?</t>
  </si>
  <si>
    <t>Ovatko käyttövesien lämpötilat oikeat?</t>
  </si>
  <si>
    <t>Ovatko kuumien pintojen eristykset riittäviä?</t>
  </si>
  <si>
    <t>Toimisto-, valvomo- ym. tilat</t>
  </si>
  <si>
    <t>Miten tilojen ilmanvaihdon toimintaa ohjataan?</t>
  </si>
  <si>
    <t>Ovatko lämmitys ja jäähdytys käytössä samanaikaisesti?</t>
  </si>
  <si>
    <t>Kylmätilat</t>
  </si>
  <si>
    <t>Onko lamppujen vaihto LED-lamppuihin mahdollinen ja kannattava?</t>
  </si>
  <si>
    <t>Onko tiloissa käytössä siirreltäviä sähkölämmittimiä?</t>
  </si>
  <si>
    <t>Ilmanvaihtokerroin on tarpeen ja asetuksen mukainen, eri tiloissa on eri kertoimet määräysten mukaisesti.</t>
  </si>
  <si>
    <t>Eristämättömien putkien lämpöhäviöt heikentävät lämmitystehoa kohteessa, lämmittävät hallitsemattomasti tiloja, lisäävät lämmityskustannuksia, heikentävät energiatehokkuutta</t>
  </si>
  <si>
    <t>Valaistuksessa voidaan hyödyntää kello-ohjausta, päivänvaloautomatiikkaa, liiketunnistimia jne.</t>
  </si>
  <si>
    <t xml:space="preserve">Päälle jäävissä laitteissa tulee olla säästötila-toiminto tai pieni stand-by tehontarve. </t>
  </si>
  <si>
    <t xml:space="preserve">Vertaile paremman hyötysuhteen omaaviin moottoreihin, esim. IE3 Premium. </t>
  </si>
  <si>
    <t>Likainen suodatin lisää painehäviötä ja samalla sähkön kulutusta. Säännöllinen vaihto-ohjelma.</t>
  </si>
  <si>
    <t>Lämmöntuotannon bruttohyötysuhde parhaalle käytössä olevalle tekniikalle: puupolttoaine 87-89 %, turve 88-90 %, öljy 91-92 %, maakaasu 92-93 %, arinapoltto puu ja turve 86-88 %</t>
  </si>
  <si>
    <t>Linkit</t>
  </si>
  <si>
    <t>http://www.motiva.fi/julkaisut/hankinnat</t>
  </si>
  <si>
    <t>Hankintojen julkaisut</t>
  </si>
  <si>
    <t>Energiatehokkaat paineilmaa käyttävät laitteet</t>
  </si>
  <si>
    <t>Diplomityö - Paineilma</t>
  </si>
  <si>
    <t>http://www.motiva.fi/files/2329/Diplomityo_paineilma.pdf</t>
  </si>
  <si>
    <t>Onko uusimpien investointien ajankohdat selvillä?</t>
  </si>
  <si>
    <t>Kosteuden pääsy eristeisiin on estettävä, sillä se heikentää eristeiden erityskykyä ja aiheuttaa ulkopuolista korroosiota.</t>
  </si>
  <si>
    <t>Kunnossapidolssa on otettava huomioon sekä käynnin aikainen, seisokkiaikainen että ennakoiva huolto. Tämä edellyttää säännönmukaisia huoltoja, laitteiden on oltava merkittyjä (mm. lauhteenpoistimet) jne.</t>
  </si>
  <si>
    <t>Osuus liikevaihdosta, %</t>
  </si>
  <si>
    <t>Hyötysuhteiden määrittäminen päästökaupan alkujakoa varten - tutkimusseloste</t>
  </si>
  <si>
    <t>Eristämällä 100 m putkisto 50 mm eristeellä, säästetään vuodessa (8000 h/a) noin 70 MWh/a. Jos lämmön hinta on 35 €/MWh, säästö on 2 500 €/a.</t>
  </si>
  <si>
    <t>Liikevaihto</t>
  </si>
  <si>
    <t>Liikevaihto sekä tuotanto (linjoittain/tuotteittain, jos useita)</t>
  </si>
  <si>
    <t>Puristus</t>
  </si>
  <si>
    <t>Kuumavesijärjestelmä</t>
  </si>
  <si>
    <t>- Mitkä ovat veden käyttökohteet?</t>
  </si>
  <si>
    <t>- Käytetäänkö vettä lämmityksissä?</t>
  </si>
  <si>
    <t>- Onko låmpötilataso kohdallaan tuotantoaikana? Entä tuotantoajan ulkopuolella?</t>
  </si>
  <si>
    <t>- Ovatko eristykset kunnossa?</t>
  </si>
  <si>
    <t>Miten lämmitykset on hoidettu seisokkiaikana/tuotannon ulkopuolisena aikana?</t>
  </si>
  <si>
    <t>Voidaanko lämmitys lopettaa seisokkiaikana eli tuotannon ulkopuolisena aikana? Voidaanko lämpötilatasoja alentaa yleisesti, osastoittain?</t>
  </si>
  <si>
    <t>Kompressorin tuottopaineen nousu lisää energian tarvetta 7-9 % jokaista paineen nousun baria kohti.</t>
  </si>
  <si>
    <t>Ohjauskeskuksen tarkastus kompressorien käynnistyksen osalta. Onko säätävä kompressori taajuusmuuttajaohjattu?  Mikä kompressori käy tuotannon ulkopuolisena aikana?</t>
  </si>
  <si>
    <t>Tuottopaineen alentaminen vähentää energiantarvetta n. 8 %/bar.</t>
  </si>
  <si>
    <t>Miten lämpötilaa säädetään?</t>
  </si>
  <si>
    <t>esim. sulia paikkoja katolla, läpivientien (kanavien, putkien, sähkökaapelien  ym.) kohdat</t>
  </si>
  <si>
    <t>Keittiö / ruokala</t>
  </si>
  <si>
    <t>Sammutetaanko tietokoneet ja muut laitteet toimistoajan ulkopuolella?</t>
  </si>
  <si>
    <r>
      <t xml:space="preserve">Onko </t>
    </r>
    <r>
      <rPr>
        <b/>
        <sz val="11"/>
        <rFont val="Calibri"/>
        <family val="2"/>
        <scheme val="minor"/>
      </rPr>
      <t>sammutettavat ja</t>
    </r>
    <r>
      <rPr>
        <sz val="11"/>
        <color theme="1"/>
        <rFont val="Calibri"/>
        <family val="2"/>
        <scheme val="minor"/>
      </rPr>
      <t xml:space="preserve"> ei-sammutettavat laitteet merkitty?</t>
    </r>
  </si>
  <si>
    <t>Tuotantotila 3</t>
  </si>
  <si>
    <t>Tuotantotila 4</t>
  </si>
  <si>
    <t>Tuotantotila 5</t>
  </si>
  <si>
    <t>Selvitystarve tai toimenpide-ehdotus</t>
  </si>
  <si>
    <r>
      <t xml:space="preserve">Luokittelu
</t>
    </r>
    <r>
      <rPr>
        <sz val="9"/>
        <color theme="3"/>
        <rFont val="Calibri"/>
        <family val="2"/>
        <scheme val="minor"/>
      </rPr>
      <t>0 = ei toimenpiteitä
1 = Selvitystä vaativa 
2 = Toimenpide-ehdotus</t>
    </r>
  </si>
  <si>
    <r>
      <t xml:space="preserve">Kiinteistöt
</t>
    </r>
    <r>
      <rPr>
        <sz val="13"/>
        <color theme="3"/>
        <rFont val="Calibri"/>
        <family val="2"/>
        <scheme val="minor"/>
      </rPr>
      <t>lomakkeella mahdollisuus tarkastella viittä erillistä kiinteistöä tai tuotantotilaa</t>
    </r>
  </si>
  <si>
    <t/>
  </si>
  <si>
    <r>
      <t xml:space="preserve">Luokittelu
</t>
    </r>
    <r>
      <rPr>
        <b/>
        <sz val="9"/>
        <color theme="3"/>
        <rFont val="Calibri"/>
        <family val="2"/>
        <scheme val="minor"/>
      </rPr>
      <t>0 = ei toimenpiteitä
1 = Selvitystä vaativa 
2 = Toimenpide-ehdotus</t>
    </r>
  </si>
  <si>
    <r>
      <t xml:space="preserve">Savukaasuissa 20 asteen ylilämpö vaikuttaa n. 1-2 % kattilahyötysuhdetta heikentävästi. Yleisesti optimaalinen savukaasujen lämpötila on ~120-125 </t>
    </r>
    <r>
      <rPr>
        <i/>
        <sz val="11"/>
        <color theme="1"/>
        <rFont val="Arial"/>
        <family val="2"/>
      </rPr>
      <t>°C</t>
    </r>
  </si>
  <si>
    <t>Kysymys</t>
  </si>
  <si>
    <t>Energian tuotanto, hankinta ja jakelu
Kysymykset</t>
  </si>
  <si>
    <t>Ylläpito ja investoinnit
Kysymykset</t>
  </si>
  <si>
    <t>Energiaintensiiviset prosessit
Kysymykset</t>
  </si>
  <si>
    <t>Energiantuotanto, hankinta ja jakelu</t>
  </si>
  <si>
    <r>
      <t>Tiheä tippavuoto (0,001 l/s) kuluttaa vettä 32 m</t>
    </r>
    <r>
      <rPr>
        <i/>
        <vertAlign val="superscript"/>
        <sz val="11"/>
        <rFont val="Calibri"/>
        <family val="2"/>
        <scheme val="minor"/>
      </rPr>
      <t>3</t>
    </r>
    <r>
      <rPr>
        <i/>
        <sz val="11"/>
        <rFont val="Calibri"/>
        <family val="2"/>
        <scheme val="minor"/>
      </rPr>
      <t>/a.</t>
    </r>
  </si>
  <si>
    <t>Prosessien apujärjestelmät
Kysymykset</t>
  </si>
  <si>
    <t>Toimenpide-ehdotuksia</t>
  </si>
  <si>
    <t>Sahan nimi</t>
  </si>
  <si>
    <t xml:space="preserve">Kuivaamon kunnossapitotoimet </t>
  </si>
  <si>
    <t>- Onko pattereita puhdistettu ulkopinnoiltaan? Milloin, suunnitelma?</t>
  </si>
  <si>
    <t xml:space="preserve">Kuivaamoiden patteristojen hyvä lämmönsiirtokyky vaatii vähintään kerran vuodessa ulkopuolisen pesun. </t>
  </si>
  <si>
    <t>-Mikä on pattereiden sisäpuoleisen puhdistuksen (suunniteltu) taajuus?</t>
  </si>
  <si>
    <t>Myös patteristojen sisäpuolisella peittauksella voidaan saavuttaa energiataloudellista hyötyä.</t>
  </si>
  <si>
    <t>Sahatavarakuivaamot</t>
  </si>
  <si>
    <t>- Kuinka monta sahatavarakuivaamoa laitoksella on?</t>
  </si>
  <si>
    <t xml:space="preserve">- Minkä tyyppisiä kuivaamoita laitoksella on? </t>
  </si>
  <si>
    <t>- Kuinka moni sahatavarakuivaamo on varustettu LTO:lla?</t>
  </si>
  <si>
    <t>Esim. kanavakuivaamoiden LTO-energiasäästö on n. 12 % kuivaamon lämmönkulutuksesta</t>
  </si>
  <si>
    <t>- Onko kuivaamoiden LTO-potentiaalit mitattu? (Ilmavirrat, lämpötilat ja kosteudet)</t>
  </si>
  <si>
    <t>- Onko LTO:lla varustetun kuivaamon vuotoilmavirrat minimoitu?</t>
  </si>
  <si>
    <t>- Onko kuivauksen lämpötilojen alentaminen mahdollista? Onko sitä tutkittu tai testattu?</t>
  </si>
  <si>
    <t>Kuivaamoiden rakenteet</t>
  </si>
  <si>
    <t>Lisää kysymyksiä välilehdellä 'Kiinteistöt'</t>
  </si>
  <si>
    <t>- Suoritetaanko kuivaamorakenteiden määräaikaistarkastusta? Kuinka usein?</t>
  </si>
  <si>
    <t>- Onko LTO:lla varustettujen kuivaamoiden vuotoilmavirrat minimoitu?</t>
  </si>
  <si>
    <t>- Ovatko kuivaamoiden ilmanohjaimet kunnossa?</t>
  </si>
  <si>
    <t>- Onko ilmankierto kuivaamossa suunnitellun mukainen? Onko sitä on muutettu? Miksi?</t>
  </si>
  <si>
    <t>Vääränlainen ilmankierto aiheuttaa kuivaustulokseen epätasaisuutta.</t>
  </si>
  <si>
    <t>- Ovatko kuivaamoiden ovet ja ovitiivisteet kunnossa?</t>
  </si>
  <si>
    <t>- Onko kuivaamoiden välitason (puhallintaso) luukut kiinni?</t>
  </si>
  <si>
    <t xml:space="preserve">- Onko kuivaamoiden eristeet kunnossa? </t>
  </si>
  <si>
    <t xml:space="preserve">- Onko kuivaamoiden seinärakenteissa reikiä/vuotoja? </t>
  </si>
  <si>
    <t>Onko painesuhteet kunnossa?</t>
  </si>
  <si>
    <t>- Kuivaamon seinien rakenne?</t>
  </si>
  <si>
    <t>- Kuivaamon kattorakenteet ja niiden kunto?</t>
  </si>
  <si>
    <t>Yleistä sahatavarakuivaamoista</t>
  </si>
  <si>
    <t>- Kuivaamon resurssien käyttö: Onko työsuunnittelulla pyritty kuivaamon täyttöasteen optimointiin?</t>
  </si>
  <si>
    <t>- Pysähtyvätkö kuivaamon kierrätysilmapuhaltimet automaattisesti ovien auetessa?</t>
  </si>
  <si>
    <t>- Onko lämmitys kuivaamoissa tarpeettomasti päällä sen ollessa tyhjillään? Entä viikonloput ja seisokkiaika?</t>
  </si>
  <si>
    <t>- Riittääkö lämpö? Vaihteleeko kuivaamolle tulevan veden lämpötila?</t>
  </si>
  <si>
    <t>- Ovatko kuivaamoiden lämmityspatterit riittävän tehokkaat? Ovatko likaiset? Koska viimeksi puhdistettu/ilmattu?</t>
  </si>
  <si>
    <t>- Kuinka kauan kanavakuivaamon kuormanvaihdon jälkeen menee tavoitelämpötilan saavuttamiseen? 
15 min, 30 min, 60 min?</t>
  </si>
  <si>
    <t>Kuormanvaihdon jälkeinen pitkä aika tavoitelämpötilan saavuttamisessa (30-60 min) pienentää tuotantoa (kuivauskapasiteettia).</t>
  </si>
  <si>
    <t>- Onko käytössä kuormanvaihdon jälkeistä pikalämmitystä?</t>
  </si>
  <si>
    <t>- Onko käytössä ulkopuolista lämmönlähdettä kuivaamon (esi)lämmitykseen normaalin lämmityksen lisäksi?</t>
  </si>
  <si>
    <t>Millaiset poistoilmasäleiköt on käytössä?</t>
  </si>
  <si>
    <t>- Ohjataanko kuivaamoiden poistoilmapuhaltimia taajuusmuuttajilla?</t>
  </si>
  <si>
    <t>Puhallinnopeuden säätö pienentää kuivaamon sähkön (ominais)kulutusta.</t>
  </si>
  <si>
    <t>- Höyryverkoston toimivuus? Lauhteenpoistimien kunto?</t>
  </si>
  <si>
    <t>Lopputuotteen laadun hallinta ja ylikuivauksen riskin hallinta</t>
  </si>
  <si>
    <t>Miten lopputuote mitataan? Vastaavatko säätö- ja mittaustoiminta tarvetta?</t>
  </si>
  <si>
    <t>Mittauspiikkien tyyppi ja käyttötapa?</t>
  </si>
  <si>
    <t>Kuivausprosessien mittaus, seuranta ja ohjaus automaattisesti</t>
  </si>
  <si>
    <t>Kuivataanko liian kuivaksi? Voidaanko hyödyntää viipymäaikoja?</t>
  </si>
  <si>
    <t>- Mitataanko kuivausprosessia? Mitä mitataan? Ovatko mittaukset riittäviä ohjausta/seurantaa varten?</t>
  </si>
  <si>
    <t>Seurannan avulla voidaan optimoida oikeat ilmavirrat, lämpötilat ja kosteudet prosessin tarpeiden mukaan.</t>
  </si>
  <si>
    <t>- Ohjataanko prosessia mittausten perusteella? Mitkä ovat kuivatuksen kriteerit? Koska ne on viimeksi tarkistettu?</t>
  </si>
  <si>
    <t>Mittausten avulla voidaan havaita poikkeamat normaalista kulutuksesta (laiterikot ym.)</t>
  </si>
  <si>
    <t>- Kerätäänkö mittaustietoa? Saako niistä trendikäyrät?</t>
  </si>
  <si>
    <t>Kuivaamo</t>
  </si>
  <si>
    <t>Mitkä ovat käytettävät höyryn painetasot?</t>
  </si>
  <si>
    <t>Kuinka lämmin prosessivesi tuotettaan?</t>
  </si>
  <si>
    <t>Hyödynnetäänkö hydraulikoneikkojen jäähdytyslämpöä?</t>
  </si>
  <si>
    <t>Huom! Yksittäiset toimenpiteet ja tarvittavat lisäselvitykset listattu ko. aihealueen välilehdellä. Tähän voi halutessaan kerätä yhteenvedon merkittävimmistä tuoksista.</t>
  </si>
  <si>
    <t>Onko paineilmaverkostoa tarkastettu vuotojen varalta sekä prosessin käydessä että seisokkiaikana?</t>
  </si>
  <si>
    <t>- Ovatko höyrylinjojen ja laitteiden vesitykset kunnossa?</t>
  </si>
  <si>
    <t>- Onko lämmitysverkoston lämpötilaa mahdollista alentaa prosessin kärsimättä? Entä tuotatoajan ulkopuolella?</t>
  </si>
  <si>
    <t>Syntyykö ylijäämälämpöä? Miten se hyödynnetään?</t>
  </si>
  <si>
    <t>Onko vuotavia hanoja tai liitoksia?</t>
  </si>
  <si>
    <t>Onko lämpö- ja höyryverkostot eristetty?</t>
  </si>
  <si>
    <t>Onko painetaso tarkistettu? Onko paineen säätö keskitetty?</t>
  </si>
  <si>
    <t>Voidaanko kompressoreilla hoitaa tuotannon huippu- ja taukotilanteet? Entä tuotannon ulkopuolinen aika? Tarvitaanko silloin paineilmaa?</t>
  </si>
  <si>
    <t>Muita huomioita</t>
  </si>
  <si>
    <t>Onko veden lauhduttimia tai jäähdyttimiä käytössä ja millaisia?</t>
  </si>
  <si>
    <t>Onko lauduttimien/jäähdyttimien asetukset tarkastettu ja vastaavat nykyistä tarvetta?</t>
  </si>
  <si>
    <t>Onko hetkellisesti suurta kulutusta aiheuttavia laitteita? Onko niiden läheisyyteen sijoitettu paineilmasäiliö?  Onko suoraverkko vai rengasverkko?</t>
  </si>
  <si>
    <t>Laskentaesimerkkejä ja kaavoja</t>
  </si>
  <si>
    <t>Suurimmat lämpöhäviöt yleensä yläpohjan kautta. Kuivaamojen lämpöhäviöt voivat olla suuret myös seinistä ja ovista.</t>
  </si>
  <si>
    <t>Materiaalissa on esitetty muutamia tunnuslukuja sekä laskentaesimerkkejä.</t>
  </si>
  <si>
    <t>PUUTUOTETEOLLISUUS</t>
  </si>
  <si>
    <t>- SAHAT</t>
  </si>
  <si>
    <t>YHTEENVETO ENERGIAINVENTAARION TULOKSISTA JA JOHTOPÄÄTELMISTÄ</t>
  </si>
  <si>
    <t>Tämä tiedosto on tarkoitettu puutuoteteollisuuden yrityksille sekä energiakonsulteille energiainventaarion tekemiseen.</t>
  </si>
  <si>
    <t>Energiainventaariossa käydään läpi keskeiset energiankulutuskohteet järjestelmäkohtaisesti sekä esitetään niissä mahdollisesti havaitut säästömahdollisuudet.</t>
  </si>
  <si>
    <t>Energiainventaario auttaa yritystä arvioimaan ovatko energia-asiat pääsääntöisesti kunnossa vai onko tarpeen tehdä tuotantolaitoksen kokonaisvaltainen energiakatselmus, jossa selvitetään kattavasti lämmön, sähkön, polttoaineiden ja veden kulutus  sekä energiataloudellisesti kannattavat säästömahdollisuudet takaisinmaksuaikoineen.</t>
  </si>
  <si>
    <t>Energiainventaario kannattaa toteuttaa vuosittain.</t>
  </si>
  <si>
    <t>Motiva on tehnyt tämän tiedoston energiakatselmoijien ja yritysten avuksi. Tiedoston käyttäjä vastaa saamistaan tuloksista.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</si>
</sst>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164" formatCode="0.0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color theme="1"/>
      <name val="Calibri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b/>
      <sz val="11"/>
      <color theme="0"/>
      <name val="Arial"/>
      <family val="2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3"/>
      <name val="Calibri"/>
      <family val="2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i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3"/>
      <color theme="3"/>
      <name val="Calibri"/>
      <family val="2"/>
      <scheme val="minor"/>
    </font>
    <font>
      <sz val="9"/>
      <color theme="3"/>
      <name val="Calibri"/>
      <family val="2"/>
      <scheme val="minor"/>
    </font>
    <font>
      <b/>
      <i/>
      <sz val="15"/>
      <color theme="3"/>
      <name val="Calibri"/>
      <family val="2"/>
      <scheme val="minor"/>
    </font>
    <font>
      <b/>
      <i/>
      <sz val="13"/>
      <color theme="3"/>
      <name val="Calibri"/>
      <family val="2"/>
      <scheme val="minor"/>
    </font>
    <font>
      <b/>
      <sz val="9"/>
      <color theme="3"/>
      <name val="Calibri"/>
      <family val="2"/>
      <scheme val="minor"/>
    </font>
    <font>
      <i/>
      <sz val="11"/>
      <color theme="1"/>
      <name val="Arial"/>
      <family val="2"/>
    </font>
    <font>
      <b/>
      <i/>
      <sz val="1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9" tint="-0.249977111117893"/>
      <name val="Calibri"/>
      <family val="2"/>
      <scheme val="minor"/>
    </font>
    <font>
      <i/>
      <sz val="11"/>
      <color theme="9" tint="-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7" tint="0.79995117038483843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5117038483843"/>
      </patternFill>
    </fill>
    <fill>
      <patternFill patternType="solid">
        <fgColor theme="9" tint="0.79998168889431442"/>
        <bgColor theme="9" tint="0.79998168889431442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/>
      <bottom style="thin">
        <color indexed="64"/>
      </bottom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theme="7" tint="0.39997558519241921"/>
      </bottom>
      <diagonal/>
    </border>
    <border>
      <left/>
      <right/>
      <top style="thin">
        <color theme="7" tint="0.39997558519241921"/>
      </top>
      <bottom style="thin">
        <color theme="7" tint="0.39997558519241921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7" tint="0.39997558519241921"/>
      </top>
      <bottom/>
      <diagonal/>
    </border>
    <border>
      <left style="thin">
        <color theme="7" tint="0.39997558519241921"/>
      </left>
      <right/>
      <top style="thin">
        <color theme="7" tint="0.39997558519241921"/>
      </top>
      <bottom/>
      <diagonal/>
    </border>
    <border>
      <left/>
      <right/>
      <top style="thick">
        <color theme="4"/>
      </top>
      <bottom style="thick">
        <color theme="4"/>
      </bottom>
      <diagonal/>
    </border>
    <border>
      <left/>
      <right/>
      <top/>
      <bottom style="thin">
        <color theme="7" tint="0.39997558519241921"/>
      </bottom>
      <diagonal/>
    </border>
    <border>
      <left/>
      <right/>
      <top style="thick">
        <color theme="7" tint="0.39994506668294322"/>
      </top>
      <bottom style="thick">
        <color theme="7" tint="0.39994506668294322"/>
      </bottom>
      <diagonal/>
    </border>
    <border>
      <left style="medium">
        <color theme="7" tint="0.39994506668294322"/>
      </left>
      <right/>
      <top style="thick">
        <color theme="7" tint="0.39994506668294322"/>
      </top>
      <bottom style="thick">
        <color theme="7" tint="0.39994506668294322"/>
      </bottom>
      <diagonal/>
    </border>
    <border>
      <left/>
      <right style="medium">
        <color theme="7" tint="0.39994506668294322"/>
      </right>
      <top style="thick">
        <color theme="7" tint="0.39994506668294322"/>
      </top>
      <bottom style="thick">
        <color theme="7" tint="0.39994506668294322"/>
      </bottom>
      <diagonal/>
    </border>
    <border>
      <left style="medium">
        <color theme="7" tint="0.39994506668294322"/>
      </left>
      <right/>
      <top/>
      <bottom style="thin">
        <color theme="7" tint="0.39997558519241921"/>
      </bottom>
      <diagonal/>
    </border>
    <border>
      <left/>
      <right style="medium">
        <color theme="7" tint="0.39994506668294322"/>
      </right>
      <top/>
      <bottom style="thin">
        <color theme="7" tint="0.39997558519241921"/>
      </bottom>
      <diagonal/>
    </border>
    <border>
      <left style="medium">
        <color theme="7" tint="0.39994506668294322"/>
      </left>
      <right/>
      <top style="thin">
        <color theme="7" tint="0.39997558519241921"/>
      </top>
      <bottom/>
      <diagonal/>
    </border>
    <border>
      <left/>
      <right style="medium">
        <color theme="7" tint="0.39994506668294322"/>
      </right>
      <top style="thin">
        <color theme="7" tint="0.39997558519241921"/>
      </top>
      <bottom/>
      <diagonal/>
    </border>
    <border>
      <left style="medium">
        <color theme="7" tint="0.39994506668294322"/>
      </left>
      <right/>
      <top style="thin">
        <color theme="7" tint="0.39997558519241921"/>
      </top>
      <bottom style="thin">
        <color theme="7" tint="0.39997558519241921"/>
      </bottom>
      <diagonal/>
    </border>
    <border>
      <left/>
      <right style="medium">
        <color theme="7" tint="0.39994506668294322"/>
      </right>
      <top style="thin">
        <color theme="7" tint="0.39997558519241921"/>
      </top>
      <bottom style="thin">
        <color theme="7" tint="0.39997558519241921"/>
      </bottom>
      <diagonal/>
    </border>
    <border>
      <left style="medium">
        <color theme="7" tint="0.39994506668294322"/>
      </left>
      <right/>
      <top style="medium">
        <color theme="7" tint="0.39994506668294322"/>
      </top>
      <bottom style="thick">
        <color theme="7" tint="0.39994506668294322"/>
      </bottom>
      <diagonal/>
    </border>
    <border>
      <left/>
      <right/>
      <top style="medium">
        <color theme="7" tint="0.39994506668294322"/>
      </top>
      <bottom style="thick">
        <color theme="7" tint="0.39994506668294322"/>
      </bottom>
      <diagonal/>
    </border>
    <border>
      <left/>
      <right style="medium">
        <color theme="7" tint="0.39994506668294322"/>
      </right>
      <top style="medium">
        <color theme="7" tint="0.39994506668294322"/>
      </top>
      <bottom style="thick">
        <color theme="7" tint="0.39994506668294322"/>
      </bottom>
      <diagonal/>
    </border>
    <border>
      <left/>
      <right/>
      <top/>
      <bottom style="thick">
        <color theme="9"/>
      </bottom>
      <diagonal/>
    </border>
    <border>
      <left/>
      <right/>
      <top style="thick">
        <color theme="6"/>
      </top>
      <bottom style="thick">
        <color theme="6"/>
      </bottom>
      <diagonal/>
    </border>
    <border>
      <left/>
      <right/>
      <top/>
      <bottom style="thick">
        <color theme="6"/>
      </bottom>
      <diagonal/>
    </border>
    <border>
      <left/>
      <right/>
      <top style="thick">
        <color theme="8"/>
      </top>
      <bottom style="thick">
        <color theme="8"/>
      </bottom>
      <diagonal/>
    </border>
    <border>
      <left/>
      <right/>
      <top/>
      <bottom style="thick">
        <color theme="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6"/>
      </bottom>
      <diagonal/>
    </border>
    <border>
      <left/>
      <right/>
      <top/>
      <bottom style="thin">
        <color theme="9"/>
      </bottom>
      <diagonal/>
    </border>
    <border>
      <left/>
      <right/>
      <top style="thick">
        <color theme="9"/>
      </top>
      <bottom/>
      <diagonal/>
    </border>
  </borders>
  <cellStyleXfs count="1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2" borderId="2" applyNumberFormat="0" applyAlignment="0" applyProtection="0"/>
    <xf numFmtId="0" fontId="13" fillId="0" borderId="4" applyNumberFormat="0" applyFill="0" applyAlignment="0" applyProtection="0"/>
    <xf numFmtId="0" fontId="12" fillId="3" borderId="0" applyNumberFormat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7" applyNumberFormat="0" applyAlignment="0" applyProtection="0"/>
    <xf numFmtId="0" fontId="1" fillId="0" borderId="8" applyNumberFormat="0" applyFill="0" applyAlignment="0" applyProtection="0"/>
    <xf numFmtId="0" fontId="12" fillId="7" borderId="0" applyNumberFormat="0" applyBorder="0" applyAlignment="0" applyProtection="0"/>
    <xf numFmtId="0" fontId="21" fillId="8" borderId="7" applyNumberFormat="0" applyAlignment="0" applyProtection="0"/>
  </cellStyleXfs>
  <cellXfs count="249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/>
    <xf numFmtId="0" fontId="0" fillId="0" borderId="0" xfId="0" applyFont="1"/>
    <xf numFmtId="0" fontId="5" fillId="0" borderId="0" xfId="0" applyFont="1"/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0" fillId="0" borderId="0" xfId="0" quotePrefix="1" applyFont="1" applyFill="1" applyAlignment="1">
      <alignment wrapText="1"/>
    </xf>
    <xf numFmtId="0" fontId="0" fillId="0" borderId="0" xfId="0" quotePrefix="1" applyFill="1" applyAlignment="1">
      <alignment wrapText="1"/>
    </xf>
    <xf numFmtId="0" fontId="0" fillId="0" borderId="0" xfId="0" applyAlignment="1">
      <alignment wrapText="1"/>
    </xf>
    <xf numFmtId="0" fontId="11" fillId="0" borderId="0" xfId="0" applyFont="1"/>
    <xf numFmtId="0" fontId="0" fillId="0" borderId="0" xfId="0" quotePrefix="1" applyFont="1" applyFill="1" applyBorder="1" applyAlignment="1">
      <alignment wrapText="1"/>
    </xf>
    <xf numFmtId="0" fontId="13" fillId="0" borderId="4" xfId="3"/>
    <xf numFmtId="0" fontId="13" fillId="0" borderId="0" xfId="3" applyBorder="1"/>
    <xf numFmtId="0" fontId="4" fillId="0" borderId="0" xfId="0" applyFont="1" applyAlignment="1">
      <alignment wrapText="1"/>
    </xf>
    <xf numFmtId="0" fontId="14" fillId="0" borderId="5" xfId="5"/>
    <xf numFmtId="0" fontId="18" fillId="6" borderId="7" xfId="10"/>
    <xf numFmtId="14" fontId="18" fillId="6" borderId="7" xfId="10" applyNumberFormat="1" applyAlignment="1">
      <alignment horizontal="left"/>
    </xf>
    <xf numFmtId="0" fontId="0" fillId="0" borderId="0" xfId="0" applyFill="1" applyBorder="1"/>
    <xf numFmtId="0" fontId="14" fillId="0" borderId="5" xfId="5" applyAlignment="1">
      <alignment wrapText="1"/>
    </xf>
    <xf numFmtId="0" fontId="14" fillId="0" borderId="5" xfId="5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12" fillId="7" borderId="0" xfId="12" applyAlignment="1">
      <alignment horizontal="center"/>
    </xf>
    <xf numFmtId="0" fontId="19" fillId="0" borderId="0" xfId="0" applyFont="1"/>
    <xf numFmtId="0" fontId="0" fillId="0" borderId="0" xfId="0" applyNumberFormat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8" xfId="11" applyFill="1"/>
    <xf numFmtId="0" fontId="1" fillId="0" borderId="8" xfId="11" applyAlignment="1">
      <alignment horizontal="center"/>
    </xf>
    <xf numFmtId="0" fontId="15" fillId="0" borderId="0" xfId="7"/>
    <xf numFmtId="6" fontId="0" fillId="0" borderId="0" xfId="0" applyNumberFormat="1" applyAlignment="1">
      <alignment wrapText="1"/>
    </xf>
    <xf numFmtId="6" fontId="0" fillId="0" borderId="9" xfId="0" applyNumberFormat="1" applyBorder="1" applyAlignment="1">
      <alignment wrapText="1"/>
    </xf>
    <xf numFmtId="0" fontId="16" fillId="4" borderId="11" xfId="8" applyBorder="1" applyAlignment="1">
      <alignment horizontal="center"/>
    </xf>
    <xf numFmtId="6" fontId="0" fillId="0" borderId="3" xfId="0" applyNumberFormat="1" applyBorder="1" applyAlignment="1">
      <alignment wrapText="1"/>
    </xf>
    <xf numFmtId="0" fontId="17" fillId="5" borderId="10" xfId="9" applyBorder="1" applyAlignment="1">
      <alignment horizontal="center"/>
    </xf>
    <xf numFmtId="6" fontId="0" fillId="0" borderId="1" xfId="0" applyNumberFormat="1" applyBorder="1" applyAlignment="1">
      <alignment wrapText="1"/>
    </xf>
    <xf numFmtId="0" fontId="15" fillId="0" borderId="6" xfId="6" applyAlignment="1">
      <alignment horizontal="center"/>
    </xf>
    <xf numFmtId="0" fontId="1" fillId="0" borderId="9" xfId="0" applyFont="1" applyBorder="1"/>
    <xf numFmtId="49" fontId="18" fillId="6" borderId="7" xfId="10" applyNumberFormat="1"/>
    <xf numFmtId="0" fontId="0" fillId="0" borderId="0" xfId="0" quotePrefix="1"/>
    <xf numFmtId="0" fontId="20" fillId="0" borderId="0" xfId="0" applyFont="1"/>
    <xf numFmtId="0" fontId="21" fillId="8" borderId="7" xfId="13"/>
    <xf numFmtId="0" fontId="15" fillId="0" borderId="6" xfId="7" applyBorder="1"/>
    <xf numFmtId="164" fontId="18" fillId="6" borderId="7" xfId="10" applyNumberFormat="1"/>
    <xf numFmtId="1" fontId="18" fillId="6" borderId="7" xfId="10" applyNumberFormat="1"/>
    <xf numFmtId="0" fontId="0" fillId="0" borderId="0" xfId="0" applyBorder="1" applyAlignment="1">
      <alignment wrapText="1"/>
    </xf>
    <xf numFmtId="0" fontId="4" fillId="0" borderId="0" xfId="0" applyFont="1"/>
    <xf numFmtId="0" fontId="4" fillId="0" borderId="0" xfId="0" applyFont="1" applyFill="1"/>
    <xf numFmtId="0" fontId="9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9" fillId="0" borderId="0" xfId="0" applyFont="1" applyAlignment="1">
      <alignment wrapText="1"/>
    </xf>
    <xf numFmtId="0" fontId="23" fillId="0" borderId="4" xfId="3" quotePrefix="1" applyFont="1"/>
    <xf numFmtId="0" fontId="26" fillId="0" borderId="0" xfId="0" applyFont="1"/>
    <xf numFmtId="0" fontId="7" fillId="0" borderId="0" xfId="1" applyAlignment="1" applyProtection="1"/>
    <xf numFmtId="0" fontId="29" fillId="0" borderId="0" xfId="0" applyFont="1"/>
    <xf numFmtId="0" fontId="4" fillId="10" borderId="0" xfId="0" applyFont="1" applyFill="1" applyAlignment="1">
      <alignment wrapText="1"/>
    </xf>
    <xf numFmtId="0" fontId="0" fillId="10" borderId="0" xfId="0" applyFill="1"/>
    <xf numFmtId="0" fontId="5" fillId="10" borderId="0" xfId="0" applyFont="1" applyFill="1"/>
    <xf numFmtId="0" fontId="26" fillId="10" borderId="0" xfId="0" applyFont="1" applyFill="1"/>
    <xf numFmtId="0" fontId="4" fillId="10" borderId="0" xfId="0" applyFont="1" applyFill="1"/>
    <xf numFmtId="0" fontId="0" fillId="10" borderId="0" xfId="0" applyFont="1" applyFill="1"/>
    <xf numFmtId="3" fontId="18" fillId="6" borderId="7" xfId="10" applyNumberFormat="1"/>
    <xf numFmtId="0" fontId="0" fillId="0" borderId="0" xfId="0" applyBorder="1"/>
    <xf numFmtId="0" fontId="30" fillId="0" borderId="0" xfId="0" applyFont="1" applyFill="1" applyBorder="1"/>
    <xf numFmtId="0" fontId="6" fillId="0" borderId="0" xfId="0" applyFont="1" applyFill="1" applyBorder="1"/>
    <xf numFmtId="0" fontId="6" fillId="0" borderId="0" xfId="0" quotePrefix="1" applyFont="1" applyFill="1" applyBorder="1" applyAlignment="1">
      <alignment wrapText="1"/>
    </xf>
    <xf numFmtId="0" fontId="31" fillId="0" borderId="0" xfId="0" applyFont="1"/>
    <xf numFmtId="0" fontId="1" fillId="12" borderId="16" xfId="0" applyFont="1" applyFill="1" applyBorder="1" applyAlignment="1">
      <alignment wrapText="1"/>
    </xf>
    <xf numFmtId="0" fontId="0" fillId="0" borderId="16" xfId="0" applyFont="1" applyBorder="1" applyAlignment="1">
      <alignment wrapText="1"/>
    </xf>
    <xf numFmtId="0" fontId="0" fillId="13" borderId="16" xfId="0" applyFont="1" applyFill="1" applyBorder="1" applyAlignment="1">
      <alignment wrapText="1"/>
    </xf>
    <xf numFmtId="0" fontId="0" fillId="10" borderId="16" xfId="0" applyFont="1" applyFill="1" applyBorder="1" applyAlignment="1">
      <alignment wrapText="1"/>
    </xf>
    <xf numFmtId="0" fontId="0" fillId="12" borderId="16" xfId="0" applyFont="1" applyFill="1" applyBorder="1" applyAlignment="1">
      <alignment wrapText="1"/>
    </xf>
    <xf numFmtId="0" fontId="1" fillId="0" borderId="16" xfId="0" applyFont="1" applyBorder="1" applyAlignment="1">
      <alignment wrapText="1"/>
    </xf>
    <xf numFmtId="0" fontId="0" fillId="0" borderId="16" xfId="0" applyFont="1" applyBorder="1" applyAlignment="1">
      <alignment horizontal="left"/>
    </xf>
    <xf numFmtId="0" fontId="0" fillId="12" borderId="16" xfId="0" applyFont="1" applyFill="1" applyBorder="1" applyAlignment="1"/>
    <xf numFmtId="0" fontId="1" fillId="13" borderId="16" xfId="0" applyFont="1" applyFill="1" applyBorder="1" applyAlignment="1">
      <alignment wrapText="1"/>
    </xf>
    <xf numFmtId="0" fontId="0" fillId="0" borderId="16" xfId="0" applyFont="1" applyBorder="1" applyAlignment="1">
      <alignment horizontal="left" wrapText="1"/>
    </xf>
    <xf numFmtId="0" fontId="9" fillId="13" borderId="16" xfId="0" applyFont="1" applyFill="1" applyBorder="1" applyAlignment="1">
      <alignment wrapText="1"/>
    </xf>
    <xf numFmtId="0" fontId="1" fillId="10" borderId="16" xfId="0" applyFont="1" applyFill="1" applyBorder="1" applyAlignment="1">
      <alignment wrapText="1"/>
    </xf>
    <xf numFmtId="0" fontId="4" fillId="12" borderId="16" xfId="0" applyFont="1" applyFill="1" applyBorder="1" applyAlignment="1">
      <alignment wrapText="1"/>
    </xf>
    <xf numFmtId="0" fontId="4" fillId="10" borderId="16" xfId="0" applyFont="1" applyFill="1" applyBorder="1" applyAlignment="1">
      <alignment wrapText="1"/>
    </xf>
    <xf numFmtId="0" fontId="15" fillId="0" borderId="0" xfId="7" applyBorder="1"/>
    <xf numFmtId="0" fontId="5" fillId="13" borderId="15" xfId="0" applyFont="1" applyFill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12" borderId="15" xfId="0" applyFont="1" applyFill="1" applyBorder="1" applyAlignment="1">
      <alignment wrapText="1"/>
    </xf>
    <xf numFmtId="0" fontId="5" fillId="10" borderId="15" xfId="0" applyFont="1" applyFill="1" applyBorder="1" applyAlignment="1">
      <alignment wrapText="1"/>
    </xf>
    <xf numFmtId="0" fontId="26" fillId="12" borderId="15" xfId="0" applyFont="1" applyFill="1" applyBorder="1" applyAlignment="1">
      <alignment wrapText="1"/>
    </xf>
    <xf numFmtId="0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0" fontId="29" fillId="0" borderId="0" xfId="0" applyFont="1" applyFill="1" applyAlignment="1">
      <alignment wrapText="1"/>
    </xf>
    <xf numFmtId="0" fontId="5" fillId="1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0" borderId="0" xfId="0" quotePrefix="1" applyFont="1" applyFill="1" applyAlignment="1">
      <alignment wrapText="1"/>
    </xf>
    <xf numFmtId="0" fontId="5" fillId="0" borderId="0" xfId="0" quotePrefix="1" applyFont="1" applyFill="1" applyBorder="1" applyAlignment="1">
      <alignment wrapText="1"/>
    </xf>
    <xf numFmtId="0" fontId="13" fillId="0" borderId="17" xfId="3" applyBorder="1" applyAlignment="1">
      <alignment vertical="top" wrapText="1"/>
    </xf>
    <xf numFmtId="0" fontId="13" fillId="0" borderId="17" xfId="3" applyBorder="1" applyAlignment="1">
      <alignment wrapText="1"/>
    </xf>
    <xf numFmtId="0" fontId="36" fillId="0" borderId="0" xfId="3" applyFont="1" applyBorder="1" applyAlignment="1">
      <alignment wrapText="1"/>
    </xf>
    <xf numFmtId="0" fontId="13" fillId="13" borderId="19" xfId="3" applyFont="1" applyFill="1" applyBorder="1" applyAlignment="1">
      <alignment vertical="top" wrapText="1"/>
    </xf>
    <xf numFmtId="0" fontId="13" fillId="13" borderId="20" xfId="3" applyFont="1" applyFill="1" applyBorder="1" applyAlignment="1">
      <alignment vertical="top" wrapText="1"/>
    </xf>
    <xf numFmtId="0" fontId="13" fillId="13" borderId="21" xfId="3" applyFont="1" applyFill="1" applyBorder="1" applyAlignment="1">
      <alignment vertical="top" wrapText="1"/>
    </xf>
    <xf numFmtId="0" fontId="35" fillId="9" borderId="29" xfId="5" applyFont="1" applyFill="1" applyBorder="1"/>
    <xf numFmtId="0" fontId="36" fillId="13" borderId="19" xfId="3" applyFont="1" applyFill="1" applyBorder="1" applyAlignment="1">
      <alignment vertical="top" wrapText="1"/>
    </xf>
    <xf numFmtId="49" fontId="14" fillId="9" borderId="29" xfId="5" applyNumberFormat="1" applyFont="1" applyFill="1" applyBorder="1"/>
    <xf numFmtId="0" fontId="25" fillId="0" borderId="0" xfId="3" applyFont="1" applyBorder="1" applyAlignment="1">
      <alignment wrapText="1"/>
    </xf>
    <xf numFmtId="0" fontId="13" fillId="0" borderId="0" xfId="3" applyFont="1" applyBorder="1"/>
    <xf numFmtId="0" fontId="35" fillId="0" borderId="0" xfId="5" applyFont="1" applyBorder="1" applyAlignment="1">
      <alignment vertical="center"/>
    </xf>
    <xf numFmtId="49" fontId="14" fillId="0" borderId="5" xfId="5" applyNumberFormat="1" applyFill="1" applyBorder="1" applyAlignment="1">
      <alignment vertical="center"/>
    </xf>
    <xf numFmtId="0" fontId="36" fillId="0" borderId="17" xfId="5" applyFont="1" applyBorder="1" applyAlignment="1">
      <alignment vertical="top"/>
    </xf>
    <xf numFmtId="0" fontId="0" fillId="0" borderId="0" xfId="0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Alignment="1" applyProtection="1">
      <alignment wrapText="1"/>
      <protection locked="0"/>
    </xf>
    <xf numFmtId="49" fontId="14" fillId="0" borderId="31" xfId="5" applyNumberFormat="1" applyBorder="1"/>
    <xf numFmtId="0" fontId="35" fillId="0" borderId="31" xfId="5" applyFont="1" applyBorder="1"/>
    <xf numFmtId="0" fontId="26" fillId="0" borderId="0" xfId="0" applyFont="1" applyAlignment="1">
      <alignment wrapText="1"/>
    </xf>
    <xf numFmtId="0" fontId="26" fillId="10" borderId="0" xfId="0" applyFont="1" applyFill="1" applyAlignment="1">
      <alignment wrapText="1"/>
    </xf>
    <xf numFmtId="0" fontId="26" fillId="11" borderId="0" xfId="0" applyFont="1" applyFill="1" applyAlignment="1">
      <alignment wrapText="1"/>
    </xf>
    <xf numFmtId="0" fontId="4" fillId="0" borderId="0" xfId="0" applyFont="1" applyProtection="1">
      <protection locked="0"/>
    </xf>
    <xf numFmtId="0" fontId="4" fillId="14" borderId="0" xfId="0" applyFont="1" applyFill="1" applyAlignment="1">
      <alignment wrapText="1"/>
    </xf>
    <xf numFmtId="0" fontId="9" fillId="0" borderId="0" xfId="0" applyFont="1" applyBorder="1" applyAlignment="1">
      <alignment wrapText="1"/>
    </xf>
    <xf numFmtId="0" fontId="13" fillId="15" borderId="32" xfId="3" applyFont="1" applyFill="1" applyBorder="1" applyAlignment="1">
      <alignment vertical="top" wrapText="1"/>
    </xf>
    <xf numFmtId="0" fontId="13" fillId="15" borderId="32" xfId="3" applyFont="1" applyFill="1" applyBorder="1" applyAlignment="1">
      <alignment wrapText="1"/>
    </xf>
    <xf numFmtId="49" fontId="14" fillId="0" borderId="33" xfId="5" applyNumberFormat="1" applyFont="1" applyBorder="1"/>
    <xf numFmtId="0" fontId="35" fillId="0" borderId="33" xfId="5" applyFont="1" applyBorder="1"/>
    <xf numFmtId="0" fontId="4" fillId="0" borderId="0" xfId="0" applyFont="1" applyBorder="1" applyProtection="1">
      <protection locked="0"/>
    </xf>
    <xf numFmtId="0" fontId="4" fillId="0" borderId="0" xfId="0" applyFont="1" applyFill="1" applyProtection="1">
      <protection locked="0"/>
    </xf>
    <xf numFmtId="0" fontId="26" fillId="0" borderId="0" xfId="0" applyFont="1" applyFill="1" applyAlignment="1">
      <alignment wrapText="1"/>
    </xf>
    <xf numFmtId="0" fontId="4" fillId="14" borderId="0" xfId="0" applyFont="1" applyFill="1" applyProtection="1">
      <protection locked="0"/>
    </xf>
    <xf numFmtId="0" fontId="9" fillId="14" borderId="0" xfId="0" applyFont="1" applyFill="1" applyAlignment="1">
      <alignment wrapText="1"/>
    </xf>
    <xf numFmtId="0" fontId="9" fillId="16" borderId="0" xfId="0" applyFont="1" applyFill="1" applyAlignment="1">
      <alignment wrapText="1"/>
    </xf>
    <xf numFmtId="0" fontId="26" fillId="16" borderId="0" xfId="0" applyFont="1" applyFill="1" applyAlignment="1">
      <alignment wrapText="1"/>
    </xf>
    <xf numFmtId="0" fontId="4" fillId="16" borderId="0" xfId="0" applyFont="1" applyFill="1" applyAlignment="1">
      <alignment wrapText="1"/>
    </xf>
    <xf numFmtId="0" fontId="26" fillId="17" borderId="0" xfId="0" applyFont="1" applyFill="1" applyAlignment="1">
      <alignment wrapText="1"/>
    </xf>
    <xf numFmtId="0" fontId="9" fillId="17" borderId="0" xfId="0" applyFont="1" applyFill="1" applyAlignment="1">
      <alignment wrapText="1"/>
    </xf>
    <xf numFmtId="0" fontId="4" fillId="17" borderId="0" xfId="0" applyFont="1" applyFill="1"/>
    <xf numFmtId="0" fontId="4" fillId="0" borderId="0" xfId="4" applyFont="1" applyFill="1" applyBorder="1" applyAlignment="1">
      <alignment wrapText="1"/>
    </xf>
    <xf numFmtId="0" fontId="4" fillId="0" borderId="0" xfId="4" applyNumberFormat="1" applyFont="1" applyFill="1" applyBorder="1" applyAlignment="1">
      <alignment wrapText="1"/>
    </xf>
    <xf numFmtId="0" fontId="26" fillId="0" borderId="0" xfId="4" applyFont="1" applyFill="1" applyBorder="1" applyAlignment="1">
      <alignment wrapText="1"/>
    </xf>
    <xf numFmtId="0" fontId="13" fillId="18" borderId="34" xfId="3" applyFont="1" applyFill="1" applyBorder="1" applyAlignment="1">
      <alignment vertical="top" wrapText="1"/>
    </xf>
    <xf numFmtId="0" fontId="13" fillId="18" borderId="34" xfId="3" applyFont="1" applyFill="1" applyBorder="1" applyAlignment="1">
      <alignment wrapText="1"/>
    </xf>
    <xf numFmtId="0" fontId="36" fillId="18" borderId="34" xfId="3" applyFont="1" applyFill="1" applyBorder="1" applyAlignment="1">
      <alignment vertical="top" wrapText="1"/>
    </xf>
    <xf numFmtId="49" fontId="14" fillId="0" borderId="35" xfId="5" applyNumberFormat="1" applyFont="1" applyBorder="1"/>
    <xf numFmtId="0" fontId="35" fillId="0" borderId="35" xfId="5" applyFont="1" applyBorder="1"/>
    <xf numFmtId="0" fontId="13" fillId="0" borderId="36" xfId="3" applyBorder="1" applyAlignment="1"/>
    <xf numFmtId="0" fontId="32" fillId="16" borderId="0" xfId="0" applyFont="1" applyFill="1" applyProtection="1">
      <protection locked="0"/>
    </xf>
    <xf numFmtId="0" fontId="32" fillId="0" borderId="0" xfId="0" applyFont="1" applyProtection="1">
      <protection locked="0"/>
    </xf>
    <xf numFmtId="0" fontId="32" fillId="16" borderId="0" xfId="0" applyFont="1" applyFill="1" applyBorder="1" applyProtection="1">
      <protection locked="0"/>
    </xf>
    <xf numFmtId="0" fontId="32" fillId="0" borderId="0" xfId="0" applyFont="1" applyBorder="1" applyAlignment="1" applyProtection="1">
      <alignment wrapText="1"/>
      <protection locked="0"/>
    </xf>
    <xf numFmtId="0" fontId="32" fillId="0" borderId="0" xfId="0" applyNumberFormat="1" applyFont="1" applyAlignment="1" applyProtection="1">
      <alignment wrapText="1"/>
      <protection locked="0"/>
    </xf>
    <xf numFmtId="0" fontId="32" fillId="17" borderId="0" xfId="0" applyFont="1" applyFill="1" applyProtection="1">
      <protection locked="0"/>
    </xf>
    <xf numFmtId="0" fontId="32" fillId="0" borderId="0" xfId="0" applyFont="1" applyFill="1" applyProtection="1">
      <protection locked="0"/>
    </xf>
    <xf numFmtId="0" fontId="0" fillId="13" borderId="24" xfId="0" applyFont="1" applyFill="1" applyBorder="1" applyProtection="1">
      <protection locked="0"/>
    </xf>
    <xf numFmtId="0" fontId="0" fillId="13" borderId="15" xfId="0" applyFont="1" applyFill="1" applyBorder="1" applyProtection="1">
      <protection locked="0"/>
    </xf>
    <xf numFmtId="0" fontId="0" fillId="13" borderId="25" xfId="0" applyFont="1" applyFill="1" applyBorder="1" applyProtection="1">
      <protection locked="0"/>
    </xf>
    <xf numFmtId="0" fontId="0" fillId="0" borderId="24" xfId="0" applyFont="1" applyBorder="1" applyProtection="1">
      <protection locked="0"/>
    </xf>
    <xf numFmtId="0" fontId="0" fillId="0" borderId="15" xfId="0" applyFont="1" applyBorder="1" applyProtection="1">
      <protection locked="0"/>
    </xf>
    <xf numFmtId="0" fontId="0" fillId="0" borderId="25" xfId="0" applyFont="1" applyBorder="1" applyProtection="1">
      <protection locked="0"/>
    </xf>
    <xf numFmtId="9" fontId="18" fillId="6" borderId="7" xfId="10" applyNumberFormat="1"/>
    <xf numFmtId="0" fontId="1" fillId="0" borderId="0" xfId="0" quotePrefix="1" applyNumberFormat="1" applyFont="1" applyFill="1"/>
    <xf numFmtId="0" fontId="4" fillId="0" borderId="0" xfId="0" quotePrefix="1" applyFont="1" applyFill="1" applyAlignment="1">
      <alignment wrapText="1"/>
    </xf>
    <xf numFmtId="0" fontId="9" fillId="0" borderId="0" xfId="0" quotePrefix="1" applyFont="1" applyFill="1" applyAlignment="1">
      <alignment wrapText="1"/>
    </xf>
    <xf numFmtId="0" fontId="4" fillId="14" borderId="0" xfId="0" quotePrefix="1" applyFont="1" applyFill="1" applyAlignment="1">
      <alignment wrapText="1"/>
    </xf>
    <xf numFmtId="0" fontId="39" fillId="0" borderId="0" xfId="0" applyFont="1" applyFill="1" applyBorder="1" applyAlignment="1">
      <alignment wrapText="1"/>
    </xf>
    <xf numFmtId="0" fontId="4" fillId="0" borderId="37" xfId="0" applyFont="1" applyFill="1" applyBorder="1" applyProtection="1">
      <protection locked="0"/>
    </xf>
    <xf numFmtId="0" fontId="5" fillId="0" borderId="0" xfId="0" applyFont="1" applyAlignment="1">
      <alignment vertical="center"/>
    </xf>
    <xf numFmtId="0" fontId="9" fillId="0" borderId="0" xfId="0" applyFont="1"/>
    <xf numFmtId="0" fontId="1" fillId="0" borderId="0" xfId="0" quotePrefix="1" applyFont="1" applyAlignment="1">
      <alignment horizontal="right"/>
    </xf>
    <xf numFmtId="0" fontId="9" fillId="0" borderId="0" xfId="0" applyFont="1" applyFill="1"/>
    <xf numFmtId="0" fontId="40" fillId="0" borderId="0" xfId="0" quotePrefix="1" applyFont="1" applyFill="1" applyBorder="1" applyAlignment="1">
      <alignment wrapText="1"/>
    </xf>
    <xf numFmtId="0" fontId="0" fillId="0" borderId="0" xfId="0" quotePrefix="1" applyFill="1" applyAlignment="1" applyProtection="1">
      <alignment wrapText="1"/>
      <protection locked="0"/>
    </xf>
    <xf numFmtId="0" fontId="5" fillId="0" borderId="0" xfId="0" quotePrefix="1" applyFont="1" applyFill="1" applyAlignment="1" applyProtection="1">
      <alignment wrapText="1"/>
      <protection locked="0"/>
    </xf>
    <xf numFmtId="0" fontId="6" fillId="0" borderId="0" xfId="0" quotePrefix="1" applyFont="1" applyFill="1" applyBorder="1" applyAlignment="1" applyProtection="1">
      <alignment wrapText="1"/>
      <protection locked="0"/>
    </xf>
    <xf numFmtId="0" fontId="0" fillId="0" borderId="0" xfId="0" quotePrefix="1" applyFont="1" applyFill="1" applyBorder="1" applyAlignment="1" applyProtection="1">
      <alignment wrapText="1"/>
      <protection locked="0"/>
    </xf>
    <xf numFmtId="0" fontId="5" fillId="0" borderId="0" xfId="0" quotePrefix="1" applyFont="1" applyFill="1" applyBorder="1" applyAlignment="1" applyProtection="1">
      <alignment wrapText="1"/>
      <protection locked="0"/>
    </xf>
    <xf numFmtId="0" fontId="9" fillId="19" borderId="0" xfId="0" applyFont="1" applyFill="1" applyBorder="1" applyAlignment="1">
      <alignment wrapText="1"/>
    </xf>
    <xf numFmtId="0" fontId="4" fillId="19" borderId="0" xfId="0" applyFont="1" applyFill="1" applyBorder="1" applyAlignment="1">
      <alignment vertical="top" wrapText="1"/>
    </xf>
    <xf numFmtId="0" fontId="4" fillId="19" borderId="0" xfId="0" applyFont="1" applyFill="1" applyBorder="1" applyAlignment="1">
      <alignment wrapText="1"/>
    </xf>
    <xf numFmtId="0" fontId="4" fillId="11" borderId="0" xfId="0" applyFont="1" applyFill="1" applyBorder="1" applyAlignment="1">
      <alignment wrapText="1"/>
    </xf>
    <xf numFmtId="0" fontId="26" fillId="19" borderId="0" xfId="0" applyFont="1" applyFill="1" applyBorder="1" applyAlignment="1">
      <alignment wrapText="1"/>
    </xf>
    <xf numFmtId="0" fontId="26" fillId="19" borderId="38" xfId="0" applyFont="1" applyFill="1" applyBorder="1" applyAlignment="1">
      <alignment wrapText="1"/>
    </xf>
    <xf numFmtId="0" fontId="26" fillId="11" borderId="0" xfId="0" applyFont="1" applyFill="1" applyBorder="1" applyAlignment="1">
      <alignment wrapText="1"/>
    </xf>
    <xf numFmtId="0" fontId="13" fillId="19" borderId="39" xfId="3" applyFont="1" applyFill="1" applyBorder="1" applyAlignment="1">
      <alignment vertical="top" wrapText="1"/>
    </xf>
    <xf numFmtId="0" fontId="13" fillId="19" borderId="39" xfId="3" applyFont="1" applyFill="1" applyBorder="1" applyAlignment="1">
      <alignment horizontal="left" vertical="top" wrapText="1"/>
    </xf>
    <xf numFmtId="0" fontId="13" fillId="19" borderId="39" xfId="3" applyFont="1" applyFill="1" applyBorder="1" applyAlignment="1">
      <alignment wrapText="1"/>
    </xf>
    <xf numFmtId="0" fontId="36" fillId="19" borderId="39" xfId="3" applyFont="1" applyFill="1" applyBorder="1" applyAlignment="1">
      <alignment vertical="top" wrapText="1"/>
    </xf>
    <xf numFmtId="0" fontId="41" fillId="0" borderId="39" xfId="0" applyFont="1" applyBorder="1" applyAlignment="1">
      <alignment wrapText="1"/>
    </xf>
    <xf numFmtId="0" fontId="41" fillId="0" borderId="39" xfId="0" applyFont="1" applyBorder="1"/>
    <xf numFmtId="0" fontId="4" fillId="0" borderId="39" xfId="0" applyFont="1" applyBorder="1"/>
    <xf numFmtId="0" fontId="42" fillId="0" borderId="39" xfId="0" applyFont="1" applyBorder="1"/>
    <xf numFmtId="0" fontId="4" fillId="19" borderId="0" xfId="0" applyFont="1" applyFill="1" applyBorder="1" applyAlignment="1" applyProtection="1">
      <alignment wrapText="1"/>
      <protection locked="0"/>
    </xf>
    <xf numFmtId="0" fontId="4" fillId="19" borderId="0" xfId="0" applyFont="1" applyFill="1" applyBorder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4" fillId="11" borderId="38" xfId="0" applyFont="1" applyFill="1" applyBorder="1" applyAlignment="1" applyProtection="1">
      <alignment wrapText="1"/>
      <protection locked="0"/>
    </xf>
    <xf numFmtId="0" fontId="4" fillId="19" borderId="38" xfId="0" applyFont="1" applyFill="1" applyBorder="1" applyProtection="1">
      <protection locked="0"/>
    </xf>
    <xf numFmtId="0" fontId="4" fillId="0" borderId="0" xfId="0" quotePrefix="1" applyFont="1" applyFill="1" applyBorder="1" applyAlignment="1">
      <alignment wrapText="1"/>
    </xf>
    <xf numFmtId="0" fontId="4" fillId="0" borderId="0" xfId="0" applyFont="1" applyFill="1" applyBorder="1" applyProtection="1">
      <protection locked="0"/>
    </xf>
    <xf numFmtId="0" fontId="9" fillId="14" borderId="0" xfId="0" quotePrefix="1" applyFont="1" applyFill="1" applyAlignment="1">
      <alignment wrapText="1"/>
    </xf>
    <xf numFmtId="0" fontId="26" fillId="14" borderId="0" xfId="0" applyFont="1" applyFill="1" applyAlignment="1">
      <alignment wrapText="1"/>
    </xf>
    <xf numFmtId="0" fontId="39" fillId="0" borderId="0" xfId="0" applyFont="1" applyFill="1" applyAlignment="1">
      <alignment wrapText="1"/>
    </xf>
    <xf numFmtId="0" fontId="39" fillId="14" borderId="0" xfId="0" applyFont="1" applyFill="1" applyAlignment="1">
      <alignment wrapText="1"/>
    </xf>
    <xf numFmtId="0" fontId="26" fillId="0" borderId="0" xfId="0" applyFont="1" applyFill="1" applyBorder="1" applyAlignment="1">
      <alignment wrapText="1"/>
    </xf>
    <xf numFmtId="0" fontId="26" fillId="0" borderId="37" xfId="0" applyFont="1" applyFill="1" applyBorder="1" applyAlignment="1">
      <alignment wrapText="1"/>
    </xf>
    <xf numFmtId="0" fontId="4" fillId="0" borderId="0" xfId="0" quotePrefix="1" applyFont="1" applyFill="1" applyBorder="1" applyAlignment="1" applyProtection="1">
      <alignment wrapText="1"/>
      <protection locked="0"/>
    </xf>
    <xf numFmtId="0" fontId="4" fillId="14" borderId="0" xfId="0" applyFont="1" applyFill="1" applyAlignment="1" applyProtection="1">
      <alignment wrapText="1"/>
      <protection locked="0"/>
    </xf>
    <xf numFmtId="0" fontId="4" fillId="0" borderId="37" xfId="0" quotePrefix="1" applyFont="1" applyFill="1" applyBorder="1" applyAlignment="1" applyProtection="1">
      <alignment wrapText="1"/>
      <protection locked="0"/>
    </xf>
    <xf numFmtId="0" fontId="36" fillId="15" borderId="32" xfId="3" applyFont="1" applyFill="1" applyBorder="1" applyAlignment="1">
      <alignment vertical="top" wrapText="1"/>
    </xf>
    <xf numFmtId="0" fontId="4" fillId="17" borderId="0" xfId="0" applyFont="1" applyFill="1" applyAlignment="1">
      <alignment wrapText="1"/>
    </xf>
    <xf numFmtId="0" fontId="26" fillId="17" borderId="0" xfId="0" applyFont="1" applyFill="1" applyAlignment="1">
      <alignment vertical="center" wrapText="1"/>
    </xf>
    <xf numFmtId="0" fontId="32" fillId="0" borderId="14" xfId="0" applyFont="1" applyFill="1" applyBorder="1" applyProtection="1">
      <protection locked="0"/>
    </xf>
    <xf numFmtId="0" fontId="26" fillId="0" borderId="14" xfId="0" applyFont="1" applyFill="1" applyBorder="1" applyAlignment="1">
      <alignment wrapText="1"/>
    </xf>
    <xf numFmtId="0" fontId="4" fillId="0" borderId="0" xfId="0" applyFont="1" applyFill="1" applyAlignment="1" applyProtection="1">
      <alignment wrapText="1"/>
      <protection locked="0"/>
    </xf>
    <xf numFmtId="0" fontId="4" fillId="17" borderId="0" xfId="0" applyFont="1" applyFill="1" applyAlignment="1" applyProtection="1">
      <alignment wrapText="1"/>
      <protection locked="0"/>
    </xf>
    <xf numFmtId="0" fontId="4" fillId="0" borderId="14" xfId="0" applyFont="1" applyFill="1" applyBorder="1" applyProtection="1">
      <protection locked="0"/>
    </xf>
    <xf numFmtId="0" fontId="0" fillId="0" borderId="16" xfId="0" applyFont="1" applyFill="1" applyBorder="1" applyAlignment="1">
      <alignment wrapText="1"/>
    </xf>
    <xf numFmtId="0" fontId="5" fillId="0" borderId="15" xfId="0" applyFont="1" applyFill="1" applyBorder="1" applyAlignment="1">
      <alignment wrapText="1"/>
    </xf>
    <xf numFmtId="0" fontId="0" fillId="0" borderId="24" xfId="0" applyFont="1" applyFill="1" applyBorder="1" applyProtection="1">
      <protection locked="0"/>
    </xf>
    <xf numFmtId="0" fontId="0" fillId="0" borderId="15" xfId="0" applyFont="1" applyFill="1" applyBorder="1" applyProtection="1">
      <protection locked="0"/>
    </xf>
    <xf numFmtId="0" fontId="0" fillId="0" borderId="25" xfId="0" applyFont="1" applyFill="1" applyBorder="1" applyProtection="1">
      <protection locked="0"/>
    </xf>
    <xf numFmtId="0" fontId="0" fillId="12" borderId="12" xfId="0" applyFont="1" applyFill="1" applyBorder="1" applyAlignment="1">
      <alignment wrapText="1"/>
    </xf>
    <xf numFmtId="0" fontId="5" fillId="12" borderId="13" xfId="0" applyFont="1" applyFill="1" applyBorder="1" applyAlignment="1">
      <alignment wrapText="1"/>
    </xf>
    <xf numFmtId="0" fontId="0" fillId="12" borderId="26" xfId="0" applyFont="1" applyFill="1" applyBorder="1" applyProtection="1">
      <protection locked="0"/>
    </xf>
    <xf numFmtId="0" fontId="0" fillId="12" borderId="13" xfId="0" applyFont="1" applyFill="1" applyBorder="1" applyProtection="1">
      <protection locked="0"/>
    </xf>
    <xf numFmtId="0" fontId="0" fillId="12" borderId="27" xfId="0" applyFont="1" applyFill="1" applyBorder="1" applyProtection="1">
      <protection locked="0"/>
    </xf>
    <xf numFmtId="0" fontId="1" fillId="0" borderId="16" xfId="0" applyFont="1" applyFill="1" applyBorder="1" applyAlignment="1">
      <alignment wrapText="1"/>
    </xf>
    <xf numFmtId="0" fontId="0" fillId="10" borderId="24" xfId="0" applyFont="1" applyFill="1" applyBorder="1" applyProtection="1">
      <protection locked="0"/>
    </xf>
    <xf numFmtId="0" fontId="43" fillId="0" borderId="0" xfId="0" applyFont="1" applyFill="1" applyBorder="1"/>
    <xf numFmtId="0" fontId="44" fillId="0" borderId="0" xfId="0" applyFont="1" applyFill="1" applyBorder="1"/>
    <xf numFmtId="0" fontId="43" fillId="0" borderId="0" xfId="0" quotePrefix="1" applyFont="1" applyFill="1" applyBorder="1"/>
    <xf numFmtId="0" fontId="44" fillId="0" borderId="0" xfId="0" applyFont="1" applyFill="1" applyBorder="1" applyAlignment="1">
      <alignment vertical="center" wrapText="1"/>
    </xf>
    <xf numFmtId="0" fontId="44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left" wrapText="1"/>
    </xf>
    <xf numFmtId="0" fontId="14" fillId="0" borderId="5" xfId="5" applyBorder="1" applyAlignment="1">
      <alignment horizontal="center" vertical="center"/>
    </xf>
    <xf numFmtId="0" fontId="14" fillId="0" borderId="31" xfId="5" applyBorder="1" applyAlignment="1">
      <alignment horizontal="center"/>
    </xf>
    <xf numFmtId="0" fontId="14" fillId="0" borderId="33" xfId="5" applyFont="1" applyBorder="1" applyAlignment="1">
      <alignment horizontal="center"/>
    </xf>
    <xf numFmtId="0" fontId="14" fillId="0" borderId="35" xfId="5" applyFont="1" applyBorder="1" applyAlignment="1">
      <alignment horizontal="center"/>
    </xf>
    <xf numFmtId="0" fontId="13" fillId="0" borderId="28" xfId="3" applyFont="1" applyBorder="1" applyAlignment="1">
      <alignment horizontal="center" wrapText="1"/>
    </xf>
    <xf numFmtId="0" fontId="13" fillId="0" borderId="29" xfId="3" applyFont="1" applyBorder="1" applyAlignment="1">
      <alignment horizontal="center" wrapText="1"/>
    </xf>
    <xf numFmtId="0" fontId="13" fillId="0" borderId="30" xfId="3" applyFont="1" applyBorder="1" applyAlignment="1">
      <alignment horizontal="center" wrapText="1"/>
    </xf>
    <xf numFmtId="0" fontId="13" fillId="0" borderId="22" xfId="3" applyFont="1" applyBorder="1" applyAlignment="1">
      <alignment horizontal="center" wrapText="1"/>
    </xf>
    <xf numFmtId="0" fontId="13" fillId="0" borderId="18" xfId="3" applyFont="1" applyBorder="1" applyAlignment="1">
      <alignment horizontal="center" wrapText="1"/>
    </xf>
    <xf numFmtId="0" fontId="13" fillId="0" borderId="23" xfId="3" applyFont="1" applyBorder="1" applyAlignment="1">
      <alignment horizontal="center" wrapText="1"/>
    </xf>
    <xf numFmtId="0" fontId="44" fillId="0" borderId="0" xfId="0" applyFont="1" applyFill="1" applyBorder="1" applyAlignment="1">
      <alignment wrapText="1"/>
    </xf>
  </cellXfs>
  <cellStyles count="14">
    <cellStyle name="20% - Accent1" xfId="4" builtinId="30"/>
    <cellStyle name="40% - Accent1" xfId="12" builtinId="31"/>
    <cellStyle name="Calculation" xfId="13" builtinId="22"/>
    <cellStyle name="Check Cell 2" xfId="2"/>
    <cellStyle name="Good" xfId="8" builtinId="26"/>
    <cellStyle name="Heading 1" xfId="5" builtinId="16"/>
    <cellStyle name="Heading 2" xfId="3" builtinId="17"/>
    <cellStyle name="Heading 3" xfId="6" builtinId="18"/>
    <cellStyle name="Heading 4" xfId="7" builtinId="19"/>
    <cellStyle name="Hyperlink" xfId="1" builtinId="8"/>
    <cellStyle name="Input" xfId="10" builtinId="20"/>
    <cellStyle name="Neutral" xfId="9" builtinId="28"/>
    <cellStyle name="Normal" xfId="0" builtinId="0"/>
    <cellStyle name="Total" xfId="11" builtinId="25"/>
  </cellStyles>
  <dxfs count="18">
    <dxf>
      <font>
        <i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/>
        <right/>
        <top/>
        <bottom style="thick">
          <color theme="4" tint="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/>
        <right/>
        <top/>
        <bottom style="thick">
          <color theme="4" tint="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/>
        <right/>
        <top/>
        <bottom style="thick">
          <color theme="4" tint="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/>
        <right/>
        <top/>
        <bottom style="thick">
          <color theme="4" tint="0.499984740745262"/>
        </bottom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/>
        <right/>
        <top/>
        <bottom style="thick">
          <color theme="4" tint="0.499984740745262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30" formatCode="@"/>
    </dxf>
    <dxf>
      <numFmt numFmtId="0" formatCode="General"/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colors>
    <mruColors>
      <color rgb="FFE5E5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i-FI"/>
              <a:t>Esimerkki vuositason ominaislukujen seurantatavasta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Perustiedot!$A$6</c:f>
              <c:strCache>
                <c:ptCount val="1"/>
                <c:pt idx="0">
                  <c:v>Tuote 1</c:v>
                </c:pt>
              </c:strCache>
            </c:strRef>
          </c:tx>
          <c:invertIfNegative val="0"/>
          <c:cat>
            <c:numRef>
              <c:f>Perustiedot!$B$4:$G$4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Perustiedot!$B$6:$G$6</c:f>
              <c:numCache>
                <c:formatCode>#,##0</c:formatCode>
                <c:ptCount val="6"/>
                <c:pt idx="0">
                  <c:v>280000</c:v>
                </c:pt>
                <c:pt idx="1">
                  <c:v>260000</c:v>
                </c:pt>
                <c:pt idx="2">
                  <c:v>250000</c:v>
                </c:pt>
                <c:pt idx="3">
                  <c:v>240000</c:v>
                </c:pt>
                <c:pt idx="4">
                  <c:v>230000</c:v>
                </c:pt>
                <c:pt idx="5">
                  <c:v>210000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15068288"/>
        <c:axId val="115066368"/>
      </c:barChart>
      <c:lineChart>
        <c:grouping val="standard"/>
        <c:varyColors val="0"/>
        <c:ser>
          <c:idx val="1"/>
          <c:order val="1"/>
          <c:tx>
            <c:strRef>
              <c:f>Perustiedot!$A$55</c:f>
              <c:strCache>
                <c:ptCount val="1"/>
                <c:pt idx="0">
                  <c:v>Lämmön kokonaiskulutus/nettotuotanto</c:v>
                </c:pt>
              </c:strCache>
            </c:strRef>
          </c:tx>
          <c:cat>
            <c:numRef>
              <c:f>Perustiedot!$B$4:$G$4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Perustiedot!$B$55:$G$55</c:f>
              <c:numCache>
                <c:formatCode>0</c:formatCode>
                <c:ptCount val="6"/>
                <c:pt idx="0">
                  <c:v>339.28571428571428</c:v>
                </c:pt>
                <c:pt idx="1">
                  <c:v>369.23076923076923</c:v>
                </c:pt>
                <c:pt idx="2">
                  <c:v>360</c:v>
                </c:pt>
                <c:pt idx="3">
                  <c:v>441.66666666666663</c:v>
                </c:pt>
                <c:pt idx="4">
                  <c:v>382.60869565217394</c:v>
                </c:pt>
                <c:pt idx="5">
                  <c:v>438.09523809523807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Perustiedot!$A$60</c:f>
              <c:strCache>
                <c:ptCount val="1"/>
                <c:pt idx="0">
                  <c:v>Sähkön konaiskulutus/nettotuotanto</c:v>
                </c:pt>
              </c:strCache>
            </c:strRef>
          </c:tx>
          <c:cat>
            <c:numRef>
              <c:f>Perustiedot!$B$4:$G$4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Perustiedot!$B$60:$G$60</c:f>
              <c:numCache>
                <c:formatCode>0</c:formatCode>
                <c:ptCount val="6"/>
                <c:pt idx="0">
                  <c:v>78.571428571428569</c:v>
                </c:pt>
                <c:pt idx="1">
                  <c:v>69.230769230769241</c:v>
                </c:pt>
                <c:pt idx="2">
                  <c:v>104</c:v>
                </c:pt>
                <c:pt idx="3">
                  <c:v>137.5</c:v>
                </c:pt>
                <c:pt idx="4">
                  <c:v>108.69565217391305</c:v>
                </c:pt>
                <c:pt idx="5">
                  <c:v>128.57142857142856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Perustiedot!$A$64</c:f>
              <c:strCache>
                <c:ptCount val="1"/>
                <c:pt idx="0">
                  <c:v>Veden kokonaiskulutus/nettotuotanto</c:v>
                </c:pt>
              </c:strCache>
            </c:strRef>
          </c:tx>
          <c:cat>
            <c:numRef>
              <c:f>Perustiedot!$B$4:$G$4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Perustiedot!$B$64:$G$64</c:f>
              <c:numCache>
                <c:formatCode>0.0</c:formatCode>
                <c:ptCount val="6"/>
                <c:pt idx="0">
                  <c:v>35.714285714285715</c:v>
                </c:pt>
                <c:pt idx="1">
                  <c:v>46.153846153846153</c:v>
                </c:pt>
                <c:pt idx="2">
                  <c:v>52</c:v>
                </c:pt>
                <c:pt idx="3">
                  <c:v>58.333333333333336</c:v>
                </c:pt>
                <c:pt idx="4">
                  <c:v>43.478260869565219</c:v>
                </c:pt>
                <c:pt idx="5">
                  <c:v>52.38095238095238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054464"/>
        <c:axId val="115056000"/>
      </c:lineChart>
      <c:catAx>
        <c:axId val="11505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15056000"/>
        <c:crosses val="autoZero"/>
        <c:auto val="1"/>
        <c:lblAlgn val="ctr"/>
        <c:lblOffset val="100"/>
        <c:noMultiLvlLbl val="0"/>
      </c:catAx>
      <c:valAx>
        <c:axId val="115056000"/>
        <c:scaling>
          <c:orientation val="minMax"/>
          <c:max val="6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Lämpö (kWh/m³), Sähkö (kWh/m³), Vesi (m³/m³)</a:t>
                </a:r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crossAx val="115054464"/>
        <c:crosses val="autoZero"/>
        <c:crossBetween val="between"/>
      </c:valAx>
      <c:valAx>
        <c:axId val="11506636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Tuotanto (m³)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115068288"/>
        <c:crosses val="max"/>
        <c:crossBetween val="between"/>
      </c:valAx>
      <c:catAx>
        <c:axId val="115068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15066368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9524</xdr:colOff>
      <xdr:row>8</xdr:row>
      <xdr:rowOff>9525</xdr:rowOff>
    </xdr:from>
    <xdr:to>
      <xdr:col>13</xdr:col>
      <xdr:colOff>590549</xdr:colOff>
      <xdr:row>17</xdr:row>
      <xdr:rowOff>38100</xdr:rowOff>
    </xdr:to>
    <xdr:sp macro="" textlink="">
      <xdr:nvSpPr>
        <xdr:cNvPr id="2" name="TextBox 1"/>
        <xdr:cNvSpPr txBox="1"/>
      </xdr:nvSpPr>
      <xdr:spPr>
        <a:xfrm>
          <a:off x="4914899" y="1504950"/>
          <a:ext cx="3629025" cy="1571625"/>
        </a:xfrm>
        <a:prstGeom prst="rect">
          <a:avLst/>
        </a:prstGeom>
        <a:solidFill>
          <a:schemeClr val="bg1">
            <a:lumMod val="75000"/>
          </a:schemeClr>
        </a:solidFill>
        <a:ln w="9525" cap="rnd" cmpd="sng">
          <a:solidFill>
            <a:schemeClr val="bg1">
              <a:lumMod val="75000"/>
            </a:schemeClr>
          </a:solidFill>
        </a:ln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i-FI" sz="1100"/>
            <a:t>Tähän lyhyt kuvaus energian tuotannon rakenteesta. Esim. Toimipisteessä</a:t>
          </a:r>
          <a:r>
            <a:rPr lang="fi-FI" sz="1100" baseline="0"/>
            <a:t> on 2 lämpökattilaa, joista toista 6 MW kattilaa käytetään varakattilana. Sen polttoaine on öljy. Pääkattilan polttoaine on 100 %:sti pellettiä. ....</a:t>
          </a:r>
        </a:p>
        <a:p>
          <a:endParaRPr lang="fi-FI" sz="1100" baseline="0"/>
        </a:p>
        <a:p>
          <a:r>
            <a:rPr lang="fi-FI" sz="1100" baseline="0"/>
            <a:t>Jos lämmöntalteenotto saadaan joko lasketusti tai mitatusti, kannattaa se myös huomioida. </a:t>
          </a:r>
        </a:p>
        <a:p>
          <a:endParaRPr lang="fi-FI" sz="1100" baseline="0"/>
        </a:p>
        <a:p>
          <a:endParaRPr lang="fi-FI" sz="1100" baseline="0"/>
        </a:p>
      </xdr:txBody>
    </xdr:sp>
    <xdr:clientData/>
  </xdr:twoCellAnchor>
  <xdr:twoCellAnchor>
    <xdr:from>
      <xdr:col>7</xdr:col>
      <xdr:colOff>609599</xdr:colOff>
      <xdr:row>3</xdr:row>
      <xdr:rowOff>0</xdr:rowOff>
    </xdr:from>
    <xdr:to>
      <xdr:col>13</xdr:col>
      <xdr:colOff>600074</xdr:colOff>
      <xdr:row>6</xdr:row>
      <xdr:rowOff>85725</xdr:rowOff>
    </xdr:to>
    <xdr:sp macro="" textlink="">
      <xdr:nvSpPr>
        <xdr:cNvPr id="3" name="TextBox 2"/>
        <xdr:cNvSpPr txBox="1"/>
      </xdr:nvSpPr>
      <xdr:spPr>
        <a:xfrm>
          <a:off x="4752974" y="685800"/>
          <a:ext cx="3648075" cy="476250"/>
        </a:xfrm>
        <a:prstGeom prst="rect">
          <a:avLst/>
        </a:prstGeom>
        <a:solidFill>
          <a:schemeClr val="bg1">
            <a:lumMod val="75000"/>
          </a:schemeClr>
        </a:solidFill>
        <a:ln w="9525" cap="rnd" cmpd="sng">
          <a:solidFill>
            <a:sysClr val="windowText" lastClr="000000"/>
          </a:solidFill>
        </a:ln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i-FI" sz="1100"/>
            <a:t>Tähän lyhyt kuvaus tuotteista ja</a:t>
          </a:r>
          <a:r>
            <a:rPr lang="fi-FI" sz="1100" baseline="0"/>
            <a:t> tuotannon rakenteesta.</a:t>
          </a:r>
        </a:p>
        <a:p>
          <a:endParaRPr lang="fi-FI" sz="1100"/>
        </a:p>
      </xdr:txBody>
    </xdr:sp>
    <xdr:clientData/>
  </xdr:twoCellAnchor>
  <xdr:twoCellAnchor>
    <xdr:from>
      <xdr:col>8</xdr:col>
      <xdr:colOff>47625</xdr:colOff>
      <xdr:row>19</xdr:row>
      <xdr:rowOff>28575</xdr:rowOff>
    </xdr:from>
    <xdr:to>
      <xdr:col>14</xdr:col>
      <xdr:colOff>19050</xdr:colOff>
      <xdr:row>29</xdr:row>
      <xdr:rowOff>104775</xdr:rowOff>
    </xdr:to>
    <xdr:sp macro="" textlink="">
      <xdr:nvSpPr>
        <xdr:cNvPr id="5" name="TextBox 4"/>
        <xdr:cNvSpPr txBox="1"/>
      </xdr:nvSpPr>
      <xdr:spPr>
        <a:xfrm>
          <a:off x="4800600" y="3486150"/>
          <a:ext cx="3629025" cy="1990725"/>
        </a:xfrm>
        <a:prstGeom prst="rect">
          <a:avLst/>
        </a:prstGeom>
        <a:solidFill>
          <a:schemeClr val="bg1">
            <a:lumMod val="75000"/>
          </a:schemeClr>
        </a:solidFill>
        <a:ln w="9525" cap="rnd" cmpd="sng">
          <a:solidFill>
            <a:schemeClr val="bg1">
              <a:lumMod val="75000"/>
            </a:schemeClr>
          </a:solidFill>
        </a:ln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i-FI" sz="1100"/>
            <a:t>Kuvaus lämmön- ja sähkönkulutuksen rakenteesta ja mittaamistavasta.</a:t>
          </a:r>
          <a:r>
            <a:rPr lang="fi-FI" sz="1100" baseline="0"/>
            <a:t> </a:t>
          </a:r>
        </a:p>
        <a:p>
          <a:r>
            <a:rPr lang="fi-FI" sz="1100" baseline="0"/>
            <a:t>- Tiedetäänkö esim. karkaisun lämmönkulutus? </a:t>
          </a:r>
        </a:p>
        <a:p>
          <a:r>
            <a:rPr lang="fi-FI" sz="1100" baseline="0"/>
            <a:t>- Onko se mitattu vai arvioitu?</a:t>
          </a:r>
        </a:p>
        <a:p>
          <a:r>
            <a:rPr lang="fi-FI" sz="1100" baseline="0"/>
            <a:t>- Jos on mitattu, niin kertaluontoisesti vai  on-line mittauksella?</a:t>
          </a:r>
        </a:p>
        <a:p>
          <a:endParaRPr lang="fi-FI" sz="1100" baseline="0"/>
        </a:p>
        <a:p>
          <a:r>
            <a:rPr lang="fi-FI" sz="1100" baseline="0"/>
            <a:t>Jos osamittauksia on olemassa, raportoidaan kulutukset alle. </a:t>
          </a:r>
        </a:p>
        <a:p>
          <a:endParaRPr lang="fi-FI" sz="1100" baseline="0"/>
        </a:p>
        <a:p>
          <a:r>
            <a:rPr lang="fi-FI" sz="1100" baseline="0"/>
            <a:t>Listaus mittauksista mittaustavoista.</a:t>
          </a:r>
        </a:p>
        <a:p>
          <a:endParaRPr lang="fi-FI" sz="1100" baseline="0"/>
        </a:p>
        <a:p>
          <a:endParaRPr lang="fi-FI" sz="1100"/>
        </a:p>
      </xdr:txBody>
    </xdr:sp>
    <xdr:clientData/>
  </xdr:twoCellAnchor>
  <xdr:twoCellAnchor>
    <xdr:from>
      <xdr:col>8</xdr:col>
      <xdr:colOff>9524</xdr:colOff>
      <xdr:row>51</xdr:row>
      <xdr:rowOff>9526</xdr:rowOff>
    </xdr:from>
    <xdr:to>
      <xdr:col>13</xdr:col>
      <xdr:colOff>590549</xdr:colOff>
      <xdr:row>60</xdr:row>
      <xdr:rowOff>104776</xdr:rowOff>
    </xdr:to>
    <xdr:sp macro="" textlink="">
      <xdr:nvSpPr>
        <xdr:cNvPr id="6" name="TextBox 5"/>
        <xdr:cNvSpPr txBox="1"/>
      </xdr:nvSpPr>
      <xdr:spPr>
        <a:xfrm>
          <a:off x="4914899" y="9610726"/>
          <a:ext cx="3629025" cy="2362200"/>
        </a:xfrm>
        <a:prstGeom prst="rect">
          <a:avLst/>
        </a:prstGeom>
        <a:solidFill>
          <a:schemeClr val="bg1">
            <a:lumMod val="75000"/>
          </a:schemeClr>
        </a:solidFill>
        <a:ln w="9525" cap="rnd" cmpd="sng">
          <a:solidFill>
            <a:schemeClr val="bg1">
              <a:lumMod val="75000"/>
            </a:schemeClr>
          </a:solidFill>
        </a:ln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i-FI" sz="1100"/>
            <a:t>Tähän voidaan laskea energiajakeiden ominaiskultukset aiemmin syötettyjen tietojen perusteella.</a:t>
          </a:r>
          <a:r>
            <a:rPr lang="fi-FI" sz="1100" baseline="0"/>
            <a:t>  Mikäli osaprosessien kulutukset ja tuotannot tunnetaan, kannattaa niitä myös analysoida. </a:t>
          </a:r>
        </a:p>
        <a:p>
          <a:endParaRPr lang="fi-FI" sz="1100" baseline="0"/>
        </a:p>
        <a:p>
          <a:r>
            <a:rPr lang="fi-FI" sz="1100" baseline="0"/>
            <a:t>Trendeissä  kannattaa seurata aina tuotantokapasiteettiä ominaisluvun rinnalla. Omislukuja kannattaa ehdottomasti seurata  kuukausitasolla ja verraten edellisen vuoden vastaaviin kuukausiin. </a:t>
          </a:r>
        </a:p>
        <a:p>
          <a:endParaRPr lang="fi-FI" sz="1100" baseline="0"/>
        </a:p>
        <a:p>
          <a:r>
            <a:rPr lang="fi-FI" sz="1100" baseline="0"/>
            <a:t>Myös 3 kk:n ja 9 kk:n ominaisluvun keskiarvolaskentaa kannattaa  seurata  (SEC3 ja SEC9).</a:t>
          </a:r>
          <a:endParaRPr lang="fi-FI" sz="1100"/>
        </a:p>
      </xdr:txBody>
    </xdr:sp>
    <xdr:clientData/>
  </xdr:twoCellAnchor>
  <xdr:twoCellAnchor>
    <xdr:from>
      <xdr:col>8</xdr:col>
      <xdr:colOff>9524</xdr:colOff>
      <xdr:row>66</xdr:row>
      <xdr:rowOff>9526</xdr:rowOff>
    </xdr:from>
    <xdr:to>
      <xdr:col>13</xdr:col>
      <xdr:colOff>590549</xdr:colOff>
      <xdr:row>77</xdr:row>
      <xdr:rowOff>104776</xdr:rowOff>
    </xdr:to>
    <xdr:sp macro="" textlink="">
      <xdr:nvSpPr>
        <xdr:cNvPr id="8" name="TextBox 7"/>
        <xdr:cNvSpPr txBox="1"/>
      </xdr:nvSpPr>
      <xdr:spPr>
        <a:xfrm>
          <a:off x="4914899" y="9610726"/>
          <a:ext cx="3629025" cy="2362200"/>
        </a:xfrm>
        <a:prstGeom prst="rect">
          <a:avLst/>
        </a:prstGeom>
        <a:solidFill>
          <a:schemeClr val="bg1">
            <a:lumMod val="75000"/>
          </a:schemeClr>
        </a:solidFill>
        <a:ln w="9525" cap="rnd" cmpd="sng">
          <a:solidFill>
            <a:schemeClr val="bg1">
              <a:lumMod val="75000"/>
            </a:schemeClr>
          </a:solidFill>
        </a:ln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i-FI" sz="1100"/>
            <a:t>Lämmön</a:t>
          </a:r>
          <a:r>
            <a:rPr lang="fi-FI" sz="1100" baseline="0"/>
            <a:t> hinta, käytetään keskimääräistä hintaa: </a:t>
          </a:r>
        </a:p>
        <a:p>
          <a:r>
            <a:rPr lang="fi-FI" sz="1100" baseline="0"/>
            <a:t>- Oma tuotanto: mikä on ollut oman lämpöenergian hinnoittelun peruste? Onko se todellisiin kustannuksiin perustuva vai esim. markkinahinnan vertailuun perustuva (esim. kuori)? </a:t>
          </a:r>
        </a:p>
        <a:p>
          <a:endParaRPr lang="fi-FI" sz="1100" baseline="0"/>
        </a:p>
        <a:p>
          <a:r>
            <a:rPr lang="fi-FI" sz="1100" baseline="0"/>
            <a:t>Sähkön hinta:</a:t>
          </a:r>
        </a:p>
        <a:p>
          <a:r>
            <a:rPr lang="fi-FI" sz="1100" baseline="0"/>
            <a:t>- Miten oman tuotannon hinta on laskettu ja mitä kattila- ja turbiinihyötysuhdetta on käytetty?</a:t>
          </a:r>
        </a:p>
        <a:p>
          <a:r>
            <a:rPr lang="fi-FI" sz="1100" baseline="0"/>
            <a:t>- Onko sähkön siirtohinta mukana lasketussa hinnassa?</a:t>
          </a:r>
        </a:p>
        <a:p>
          <a:r>
            <a:rPr lang="fi-FI" sz="1100" baseline="0"/>
            <a:t>- Onko sähköveron hinta mukana?</a:t>
          </a:r>
        </a:p>
        <a:p>
          <a:endParaRPr lang="fi-FI" sz="1100" baseline="0"/>
        </a:p>
        <a:p>
          <a:r>
            <a:rPr lang="fi-FI" sz="1100" baseline="0"/>
            <a:t>- Onko mahdollisista päästöoikeuksista tulevat kustannukset huomioitu energian hinnassa? </a:t>
          </a:r>
        </a:p>
        <a:p>
          <a:endParaRPr lang="fi-FI" sz="1100"/>
        </a:p>
      </xdr:txBody>
    </xdr:sp>
    <xdr:clientData/>
  </xdr:twoCellAnchor>
  <xdr:twoCellAnchor>
    <xdr:from>
      <xdr:col>14</xdr:col>
      <xdr:colOff>247649</xdr:colOff>
      <xdr:row>3</xdr:row>
      <xdr:rowOff>9524</xdr:rowOff>
    </xdr:from>
    <xdr:to>
      <xdr:col>25</xdr:col>
      <xdr:colOff>466724</xdr:colOff>
      <xdr:row>25</xdr:row>
      <xdr:rowOff>104774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4" name="Table4" displayName="Table4" ref="A19:I43" totalsRowShown="0">
  <autoFilter ref="A19:I43"/>
  <tableColumns count="9">
    <tableColumn id="1" name="Prosessin osa"/>
    <tableColumn id="9" name="S/L/V/P"/>
    <tableColumn id="2" name="Tarkennus"/>
    <tableColumn id="3" name="Potentiaalinen parannus/suositeltu toimenpide"/>
    <tableColumn id="4" name="Arvioitu potentiaali, Euro/a"/>
    <tableColumn id="5" name="Kommentit perustelut ja potentiaalin laskuperiaate"/>
    <tableColumn id="6" name="Vastuuhenkilö"/>
    <tableColumn id="7" name="Etenemismalli"/>
    <tableColumn id="8" name="Aikataulu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8" name="Table8" displayName="Table8" ref="A8:D15">
  <autoFilter ref="A8:D15"/>
  <tableColumns count="4">
    <tableColumn id="1" name="Prosessin osa" totalsRowLabel="Total" dataDxfId="17" totalsRowDxfId="16"/>
    <tableColumn id="2" name="Selvitettäviä havaintoja" dataDxfId="15" totalsRowDxfId="14"/>
    <tableColumn id="3" name="Toimenpide-ehdotuksia" totalsRowFunction="sum" dataDxfId="13" totalsRowDxfId="12"/>
    <tableColumn id="4" name="Säästöpotentiaaliarvio, €/a" dataDxfId="11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R7:S9" headerRowCount="0" totalsRowShown="0">
  <tableColumns count="2">
    <tableColumn id="1" name="Column1"/>
    <tableColumn id="2" name="Column2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" name="Table1" displayName="Table1" ref="B2:F44" headerRowCount="0" totalsRowShown="0" headerRowDxfId="10">
  <tableColumns count="5">
    <tableColumn id="1" name="+Yhteenveto!B3" headerRowDxfId="9" dataDxfId="8"/>
    <tableColumn id="2" name="Vastaus" headerRowDxfId="7" dataDxfId="6"/>
    <tableColumn id="3" name="Selvistystarve tai Toimenpide" headerRowDxfId="5" dataDxfId="4"/>
    <tableColumn id="5" name="Column1" headerRowDxfId="3" dataDxfId="2"/>
    <tableColumn id="4" name="Vinkit ja nyrkkisäännöt" headerRowDxfId="1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www.motiva.fi/julkaisut/hankinnat" TargetMode="External"/><Relationship Id="rId1" Type="http://schemas.openxmlformats.org/officeDocument/2006/relationships/hyperlink" Target="http://julkaisurekisteri.ktm.fi/ktm_jur/ktmjur.nsf/a8c79e11f75754f6c2256ba4002dbfa1/e1f0feb56dfdc0f7c225716b003b526c/$FILE/hyotysuhteiden_maarittaminen_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A16"/>
  <sheetViews>
    <sheetView tabSelected="1" zoomScale="130" zoomScaleNormal="130" workbookViewId="0"/>
  </sheetViews>
  <sheetFormatPr defaultColWidth="8.85546875" defaultRowHeight="12" x14ac:dyDescent="0.2"/>
  <cols>
    <col min="1" max="1" width="64.28515625" style="233" customWidth="1"/>
    <col min="2" max="16384" width="8.85546875" style="233"/>
  </cols>
  <sheetData>
    <row r="2" spans="1:1" x14ac:dyDescent="0.2">
      <c r="A2" s="232" t="s">
        <v>423</v>
      </c>
    </row>
    <row r="3" spans="1:1" x14ac:dyDescent="0.2">
      <c r="A3" s="234" t="s">
        <v>424</v>
      </c>
    </row>
    <row r="6" spans="1:1" ht="24" x14ac:dyDescent="0.2">
      <c r="A6" s="235" t="s">
        <v>426</v>
      </c>
    </row>
    <row r="7" spans="1:1" x14ac:dyDescent="0.2">
      <c r="A7" s="235"/>
    </row>
    <row r="8" spans="1:1" ht="36" x14ac:dyDescent="0.2">
      <c r="A8" s="235" t="s">
        <v>427</v>
      </c>
    </row>
    <row r="9" spans="1:1" x14ac:dyDescent="0.2">
      <c r="A9" s="235"/>
    </row>
    <row r="10" spans="1:1" x14ac:dyDescent="0.2">
      <c r="A10" s="235" t="s">
        <v>422</v>
      </c>
    </row>
    <row r="11" spans="1:1" x14ac:dyDescent="0.2">
      <c r="A11" s="235"/>
    </row>
    <row r="12" spans="1:1" ht="60" x14ac:dyDescent="0.2">
      <c r="A12" s="235" t="s">
        <v>428</v>
      </c>
    </row>
    <row r="13" spans="1:1" x14ac:dyDescent="0.2">
      <c r="A13" s="235"/>
    </row>
    <row r="14" spans="1:1" x14ac:dyDescent="0.2">
      <c r="A14" s="235" t="s">
        <v>429</v>
      </c>
    </row>
    <row r="15" spans="1:1" x14ac:dyDescent="0.2">
      <c r="A15" s="236"/>
    </row>
    <row r="16" spans="1:1" ht="24" x14ac:dyDescent="0.2">
      <c r="A16" s="248" t="s">
        <v>430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L54"/>
  <sheetViews>
    <sheetView zoomScale="80" zoomScaleNormal="80" workbookViewId="0">
      <selection activeCell="B4" sqref="B4"/>
    </sheetView>
  </sheetViews>
  <sheetFormatPr defaultRowHeight="15" x14ac:dyDescent="0.25"/>
  <cols>
    <col min="1" max="1" width="41.7109375" customWidth="1"/>
    <col min="2" max="2" width="25.28515625" customWidth="1"/>
    <col min="3" max="3" width="31.85546875" customWidth="1"/>
    <col min="4" max="4" width="34.140625" style="26" customWidth="1"/>
    <col min="5" max="5" width="37" style="14" customWidth="1"/>
    <col min="6" max="6" width="28.140625" customWidth="1"/>
    <col min="7" max="7" width="16.28515625" customWidth="1"/>
    <col min="8" max="8" width="14.7109375" customWidth="1"/>
    <col min="9" max="9" width="13.28515625" customWidth="1"/>
  </cols>
  <sheetData>
    <row r="1" spans="1:12" ht="20.25" thickBot="1" x14ac:dyDescent="0.35">
      <c r="A1" s="20" t="s">
        <v>425</v>
      </c>
      <c r="B1" s="20"/>
      <c r="C1" s="20"/>
      <c r="D1" s="25"/>
      <c r="E1" s="24"/>
      <c r="F1" s="20"/>
      <c r="G1" s="20"/>
      <c r="H1" s="20"/>
      <c r="I1" s="20"/>
      <c r="J1" s="6"/>
      <c r="K1" s="6"/>
      <c r="L1" s="6"/>
    </row>
    <row r="2" spans="1:12" ht="16.5" thickTop="1" thickBot="1" x14ac:dyDescent="0.3">
      <c r="D2" s="42" t="s">
        <v>160</v>
      </c>
      <c r="J2" s="6"/>
      <c r="K2" s="6"/>
      <c r="L2" s="6"/>
    </row>
    <row r="3" spans="1:12" x14ac:dyDescent="0.25">
      <c r="A3" s="21" t="s">
        <v>140</v>
      </c>
      <c r="B3" s="44" t="s">
        <v>351</v>
      </c>
      <c r="C3" s="40" t="s">
        <v>148</v>
      </c>
      <c r="D3" s="41"/>
      <c r="E3"/>
    </row>
    <row r="4" spans="1:12" x14ac:dyDescent="0.25">
      <c r="A4" s="21" t="s">
        <v>141</v>
      </c>
      <c r="B4" s="22"/>
      <c r="C4" s="38" t="s">
        <v>149</v>
      </c>
      <c r="D4" s="39"/>
      <c r="E4"/>
    </row>
    <row r="5" spans="1:12" ht="14.45" x14ac:dyDescent="0.3">
      <c r="C5" s="28" t="s">
        <v>150</v>
      </c>
      <c r="D5" s="36"/>
      <c r="E5"/>
    </row>
    <row r="6" spans="1:12" s="6" customFormat="1" ht="15.75" thickBot="1" x14ac:dyDescent="0.3">
      <c r="C6" s="43" t="s">
        <v>159</v>
      </c>
      <c r="D6" s="37">
        <f>SUM(D3:D5)</f>
        <v>0</v>
      </c>
    </row>
    <row r="7" spans="1:12" s="6" customFormat="1" ht="18" thickTop="1" x14ac:dyDescent="0.3">
      <c r="A7" s="18" t="s">
        <v>153</v>
      </c>
      <c r="E7" s="14"/>
    </row>
    <row r="8" spans="1:12" s="14" customFormat="1" ht="33.75" customHeight="1" x14ac:dyDescent="0.3">
      <c r="A8" s="150" t="s">
        <v>144</v>
      </c>
      <c r="B8" s="31" t="s">
        <v>154</v>
      </c>
      <c r="C8" s="31" t="s">
        <v>350</v>
      </c>
      <c r="D8" s="35" t="s">
        <v>158</v>
      </c>
      <c r="E8" s="237"/>
      <c r="F8" s="237"/>
    </row>
    <row r="9" spans="1:12" s="6" customFormat="1" ht="14.45" x14ac:dyDescent="0.3">
      <c r="A9" s="6" t="s">
        <v>347</v>
      </c>
      <c r="B9" s="32">
        <f>+COUNTIF('Energian tuotanto,hankinta,jake'!$E$4:$E$44, 1)</f>
        <v>0</v>
      </c>
      <c r="C9" s="32">
        <f>+COUNTIF('Energian tuotanto,hankinta,jake'!$E$4:$E$44, 2)</f>
        <v>0</v>
      </c>
      <c r="D9" s="32"/>
      <c r="E9" s="14"/>
    </row>
    <row r="10" spans="1:12" s="6" customFormat="1" x14ac:dyDescent="0.25">
      <c r="A10" s="23" t="s">
        <v>133</v>
      </c>
      <c r="B10" s="32">
        <f>+COUNTIF('Ylläpito ja investoinnit'!$E$4:$E$36,1)</f>
        <v>0</v>
      </c>
      <c r="C10" s="32">
        <f>+COUNTIF('Ylläpito ja investoinnit'!$E$4:$E$36,2)</f>
        <v>0</v>
      </c>
      <c r="D10" s="32"/>
      <c r="E10" s="14"/>
    </row>
    <row r="11" spans="1:12" s="6" customFormat="1" ht="14.45" x14ac:dyDescent="0.3">
      <c r="A11" s="23" t="s">
        <v>403</v>
      </c>
      <c r="B11" s="32">
        <f>+COUNTIF(Kuivaamo!$E$4:$E$51,1)</f>
        <v>0</v>
      </c>
      <c r="C11" s="32">
        <f>+COUNTIF(Kuivaamo!$E$4:$E$51,2)</f>
        <v>0</v>
      </c>
      <c r="D11" s="32"/>
      <c r="E11" s="14"/>
    </row>
    <row r="12" spans="1:12" s="6" customFormat="1" x14ac:dyDescent="0.25">
      <c r="A12" s="23" t="s">
        <v>155</v>
      </c>
      <c r="B12" s="32">
        <f>+COUNTIF('Prosessien apujärjestelmät'!$E$4:$E$50,1)</f>
        <v>0</v>
      </c>
      <c r="C12" s="32">
        <f>+COUNTIF('Prosessien apujärjestelmät'!$E$4:$E$50,2)</f>
        <v>0</v>
      </c>
      <c r="D12" s="32"/>
      <c r="E12" s="14"/>
    </row>
    <row r="13" spans="1:12" s="6" customFormat="1" x14ac:dyDescent="0.25">
      <c r="A13" s="23" t="s">
        <v>71</v>
      </c>
      <c r="B13" s="32">
        <f>+COUNTIF(Kiinteistöt!$F$4:$F$122,1)+COUNTIF(Kiinteistöt!$I$4:$I$122,1)+COUNTIF(Kiinteistöt!$L$4:$L$122,1)+COUNTIF(Kiinteistöt!$O$4:$O$122,1)+ COUNTIF(Kiinteistöt!$R$4:$R$122,1)</f>
        <v>0</v>
      </c>
      <c r="C13" s="32">
        <f>+COUNTIF(Kiinteistöt!$F$4:$F$122,2)+COUNTIF(Kiinteistöt!$I$4:$I$122,2)+COUNTIF(Kiinteistöt!$L$4:$L$122,2)+COUNTIF(Kiinteistöt!$O$4:$O$122,2)+ COUNTIF(Kiinteistöt!$R$4:$R$122,2)</f>
        <v>0</v>
      </c>
      <c r="D13" s="32"/>
      <c r="E13" s="14"/>
    </row>
    <row r="14" spans="1:12" s="6" customFormat="1" ht="15.75" thickBot="1" x14ac:dyDescent="0.3">
      <c r="A14" s="33" t="s">
        <v>156</v>
      </c>
      <c r="B14" s="34">
        <f>SUM(B9:B13)</f>
        <v>0</v>
      </c>
      <c r="C14" s="34">
        <f>SUM(C9:C13)</f>
        <v>0</v>
      </c>
      <c r="D14" s="34">
        <f>SUM(D9:D13)</f>
        <v>0</v>
      </c>
      <c r="E14" s="14"/>
    </row>
    <row r="15" spans="1:12" s="6" customFormat="1" thickTop="1" x14ac:dyDescent="0.3">
      <c r="A15" s="9"/>
      <c r="B15" s="94" t="s">
        <v>340</v>
      </c>
      <c r="C15" s="32"/>
      <c r="D15" s="93"/>
      <c r="E15" s="14"/>
    </row>
    <row r="16" spans="1:12" s="6" customFormat="1" ht="14.45" x14ac:dyDescent="0.3">
      <c r="A16" s="9"/>
      <c r="B16" s="94"/>
      <c r="C16" s="32"/>
      <c r="D16" s="93"/>
      <c r="E16" s="14"/>
    </row>
    <row r="17" spans="1:9" ht="18" thickBot="1" x14ac:dyDescent="0.35">
      <c r="A17" s="17" t="s">
        <v>142</v>
      </c>
      <c r="B17" s="17"/>
      <c r="C17" s="174" t="s">
        <v>407</v>
      </c>
    </row>
    <row r="18" spans="1:9" thickTop="1" x14ac:dyDescent="0.3"/>
    <row r="19" spans="1:9" ht="30" x14ac:dyDescent="0.25">
      <c r="A19" s="6" t="s">
        <v>144</v>
      </c>
      <c r="B19" s="6" t="s">
        <v>226</v>
      </c>
      <c r="C19" s="6" t="s">
        <v>143</v>
      </c>
      <c r="D19" s="6" t="s">
        <v>145</v>
      </c>
      <c r="E19" s="26" t="s">
        <v>147</v>
      </c>
      <c r="F19" s="14" t="s">
        <v>146</v>
      </c>
      <c r="G19" s="29" t="s">
        <v>157</v>
      </c>
      <c r="H19" s="29" t="s">
        <v>151</v>
      </c>
      <c r="I19" s="29" t="s">
        <v>152</v>
      </c>
    </row>
    <row r="20" spans="1:9" ht="14.45" x14ac:dyDescent="0.3">
      <c r="A20" s="6"/>
      <c r="B20" s="6"/>
      <c r="C20" s="6"/>
      <c r="D20" s="6"/>
      <c r="E20" s="6"/>
      <c r="F20" s="6"/>
      <c r="G20" s="6"/>
      <c r="H20" s="6"/>
      <c r="I20" s="6"/>
    </row>
    <row r="21" spans="1:9" ht="15" customHeight="1" x14ac:dyDescent="0.3">
      <c r="A21" s="6"/>
      <c r="B21" s="6"/>
      <c r="C21" s="6"/>
      <c r="D21" s="6"/>
      <c r="E21" s="6"/>
      <c r="F21" s="6"/>
      <c r="G21" s="6"/>
      <c r="H21" s="6"/>
      <c r="I21" s="6"/>
    </row>
    <row r="22" spans="1:9" ht="14.45" x14ac:dyDescent="0.3">
      <c r="A22" s="6"/>
      <c r="B22" s="6"/>
      <c r="C22" s="6"/>
      <c r="D22" s="6"/>
      <c r="E22" s="6"/>
      <c r="F22" s="6"/>
      <c r="G22" s="6"/>
      <c r="H22" s="6"/>
      <c r="I22" s="6"/>
    </row>
    <row r="23" spans="1:9" ht="14.45" x14ac:dyDescent="0.3">
      <c r="A23" s="6"/>
      <c r="B23" s="6"/>
      <c r="C23" s="6"/>
      <c r="D23" s="6"/>
      <c r="E23" s="6"/>
      <c r="F23" s="6"/>
      <c r="G23" s="6"/>
      <c r="H23" s="6"/>
      <c r="I23" s="6"/>
    </row>
    <row r="24" spans="1:9" ht="14.45" x14ac:dyDescent="0.3">
      <c r="A24" s="6"/>
      <c r="B24" s="6"/>
      <c r="C24" s="6"/>
      <c r="D24" s="6"/>
      <c r="E24" s="6"/>
      <c r="F24" s="6"/>
      <c r="G24" s="6"/>
      <c r="H24" s="6"/>
      <c r="I24" s="6"/>
    </row>
    <row r="25" spans="1:9" ht="14.45" x14ac:dyDescent="0.3">
      <c r="A25" s="6"/>
      <c r="B25" s="6"/>
      <c r="C25" s="6"/>
      <c r="D25" s="6"/>
      <c r="E25" s="6"/>
      <c r="F25" s="6"/>
      <c r="G25" s="6"/>
      <c r="H25" s="6"/>
      <c r="I25" s="6"/>
    </row>
    <row r="26" spans="1:9" ht="14.45" x14ac:dyDescent="0.3">
      <c r="A26" s="6"/>
      <c r="B26" s="6"/>
      <c r="C26" s="6"/>
      <c r="D26" s="6"/>
      <c r="E26" s="6"/>
      <c r="F26" s="6"/>
      <c r="G26" s="6"/>
      <c r="H26" s="6"/>
      <c r="I26" s="6"/>
    </row>
    <row r="27" spans="1:9" ht="14.45" x14ac:dyDescent="0.3">
      <c r="A27" s="6"/>
      <c r="B27" s="6"/>
      <c r="C27" s="6"/>
      <c r="D27" s="6"/>
      <c r="E27" s="6"/>
      <c r="F27" s="6"/>
      <c r="G27" s="6"/>
      <c r="H27" s="6"/>
      <c r="I27" s="6"/>
    </row>
    <row r="28" spans="1:9" s="6" customFormat="1" ht="14.45" x14ac:dyDescent="0.3"/>
    <row r="29" spans="1:9" ht="14.45" x14ac:dyDescent="0.3">
      <c r="A29" s="6"/>
      <c r="B29" s="6"/>
      <c r="C29" s="6"/>
      <c r="D29" s="6"/>
      <c r="E29" s="6"/>
      <c r="F29" s="6"/>
      <c r="G29" s="6"/>
      <c r="H29" s="6"/>
      <c r="I29" s="6"/>
    </row>
    <row r="30" spans="1:9" ht="14.45" x14ac:dyDescent="0.3">
      <c r="A30" s="6"/>
      <c r="B30" s="6"/>
      <c r="C30" s="6"/>
      <c r="D30" s="6"/>
      <c r="E30" s="6"/>
      <c r="F30" s="6"/>
      <c r="G30" s="6"/>
      <c r="H30" s="6"/>
      <c r="I30" s="6"/>
    </row>
    <row r="31" spans="1:9" s="6" customFormat="1" ht="14.45" x14ac:dyDescent="0.3"/>
    <row r="32" spans="1:9" s="6" customFormat="1" ht="14.45" x14ac:dyDescent="0.3"/>
    <row r="33" spans="1:9" s="6" customFormat="1" ht="14.45" x14ac:dyDescent="0.3"/>
    <row r="34" spans="1:9" s="6" customFormat="1" ht="14.45" x14ac:dyDescent="0.3"/>
    <row r="35" spans="1:9" s="6" customFormat="1" ht="14.45" x14ac:dyDescent="0.3"/>
    <row r="36" spans="1:9" s="6" customFormat="1" ht="14.45" x14ac:dyDescent="0.3"/>
    <row r="37" spans="1:9" s="6" customFormat="1" ht="14.45" x14ac:dyDescent="0.3"/>
    <row r="38" spans="1:9" s="6" customFormat="1" ht="14.45" x14ac:dyDescent="0.3"/>
    <row r="39" spans="1:9" s="6" customFormat="1" ht="14.45" x14ac:dyDescent="0.3"/>
    <row r="40" spans="1:9" s="6" customFormat="1" ht="14.45" x14ac:dyDescent="0.3"/>
    <row r="41" spans="1:9" s="6" customFormat="1" ht="14.45" x14ac:dyDescent="0.3"/>
    <row r="42" spans="1:9" ht="14.45" x14ac:dyDescent="0.3">
      <c r="A42" s="6"/>
      <c r="B42" s="6"/>
      <c r="C42" s="6"/>
      <c r="D42" s="6"/>
      <c r="E42" s="6"/>
      <c r="F42" s="6"/>
      <c r="G42" s="6"/>
      <c r="H42" s="6"/>
      <c r="I42" s="6"/>
    </row>
    <row r="43" spans="1:9" s="6" customFormat="1" ht="14.45" x14ac:dyDescent="0.3"/>
    <row r="44" spans="1:9" x14ac:dyDescent="0.25">
      <c r="A44" s="14"/>
      <c r="B44" s="14"/>
      <c r="C44" s="14"/>
      <c r="D44" s="27"/>
    </row>
    <row r="45" spans="1:9" x14ac:dyDescent="0.25">
      <c r="A45" s="14"/>
      <c r="B45" s="14"/>
      <c r="C45" s="14"/>
      <c r="D45" s="27"/>
    </row>
    <row r="46" spans="1:9" x14ac:dyDescent="0.25">
      <c r="A46" s="14"/>
      <c r="B46" s="14"/>
      <c r="C46" s="14"/>
      <c r="D46" s="27"/>
    </row>
    <row r="47" spans="1:9" x14ac:dyDescent="0.25">
      <c r="A47" s="14"/>
      <c r="B47" s="14"/>
      <c r="C47" s="14"/>
      <c r="D47" s="27"/>
    </row>
    <row r="48" spans="1:9" x14ac:dyDescent="0.25">
      <c r="A48" s="14"/>
      <c r="B48" s="14"/>
      <c r="C48" s="14"/>
      <c r="D48" s="27"/>
    </row>
    <row r="49" spans="1:4" x14ac:dyDescent="0.25">
      <c r="A49" s="14"/>
      <c r="B49" s="14"/>
      <c r="C49" s="14"/>
      <c r="D49" s="27"/>
    </row>
    <row r="50" spans="1:4" x14ac:dyDescent="0.25">
      <c r="A50" s="14"/>
      <c r="B50" s="14"/>
      <c r="C50" s="14"/>
      <c r="D50" s="27"/>
    </row>
    <row r="51" spans="1:4" x14ac:dyDescent="0.25">
      <c r="A51" s="14"/>
      <c r="B51" s="14"/>
      <c r="C51" s="14"/>
      <c r="D51" s="27"/>
    </row>
    <row r="52" spans="1:4" x14ac:dyDescent="0.25">
      <c r="A52" s="14"/>
      <c r="B52" s="14"/>
      <c r="C52" s="14"/>
      <c r="D52" s="27"/>
    </row>
    <row r="53" spans="1:4" x14ac:dyDescent="0.25">
      <c r="A53" s="14"/>
      <c r="B53" s="14"/>
      <c r="C53" s="14"/>
      <c r="D53" s="27"/>
    </row>
    <row r="54" spans="1:4" x14ac:dyDescent="0.25">
      <c r="A54" s="14"/>
      <c r="B54" s="14"/>
      <c r="C54" s="14"/>
      <c r="D54" s="27"/>
    </row>
  </sheetData>
  <sheetProtection sheet="1" objects="1" scenarios="1"/>
  <mergeCells count="1">
    <mergeCell ref="E8:F8"/>
  </mergeCells>
  <conditionalFormatting sqref="H13">
    <cfRule type="colorScale" priority="5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E8:F8">
    <cfRule type="iconSet" priority="3">
      <iconSet>
        <cfvo type="percent" val="0"/>
        <cfvo type="percent" val="33"/>
        <cfvo type="percent" val="67"/>
      </iconSet>
    </cfRule>
  </conditionalFormatting>
  <conditionalFormatting sqref="F21">
    <cfRule type="iconSet" priority="2">
      <iconSet iconSet="3TrafficLights2">
        <cfvo type="percent" val="0"/>
        <cfvo type="percent" val="33"/>
        <cfvo type="percent" val="67"/>
      </iconSet>
    </cfRule>
  </conditionalFormatting>
  <conditionalFormatting sqref="F10">
    <cfRule type="dataBar" priority="1">
      <dataBar>
        <cfvo type="min"/>
        <cfvo type="max"/>
        <color rgb="FFFFB628"/>
      </dataBar>
    </cfRule>
  </conditionalFormatting>
  <dataValidations count="2">
    <dataValidation allowBlank="1" showInputMessage="1" showErrorMessage="1" promptTitle="Ohje" prompt="Tieto haetaan välilehdiltä Luokittelu-sarakkeen arvon perusteella" sqref="B9:C13"/>
    <dataValidation allowBlank="1" showInputMessage="1" showErrorMessage="1" promptTitle="Ohje" prompt="Syötä arivo prosessin osan säästöpotentiaalista (€/a)" sqref="D9:D13"/>
  </dataValidations>
  <pageMargins left="0.7" right="0.7" top="0.75" bottom="0.75" header="0.3" footer="0.3"/>
  <pageSetup paperSize="9" scale="54" fitToHeight="0" orientation="landscape" horizontalDpi="300" verticalDpi="300" r:id="rId1"/>
  <legacy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98"/>
  <sheetViews>
    <sheetView zoomScale="70" zoomScaleNormal="70" workbookViewId="0"/>
  </sheetViews>
  <sheetFormatPr defaultRowHeight="15" x14ac:dyDescent="0.25"/>
  <cols>
    <col min="1" max="1" width="30.85546875" customWidth="1"/>
    <col min="2" max="6" width="9.5703125" customWidth="1"/>
    <col min="7" max="7" width="9.5703125" style="6" customWidth="1"/>
    <col min="18" max="19" width="11" customWidth="1"/>
  </cols>
  <sheetData>
    <row r="1" spans="1:19" ht="20.25" thickBot="1" x14ac:dyDescent="0.35">
      <c r="A1" s="20" t="s">
        <v>162</v>
      </c>
      <c r="B1" s="20"/>
      <c r="C1" s="20"/>
      <c r="D1" s="20"/>
      <c r="H1" s="45" t="s">
        <v>166</v>
      </c>
    </row>
    <row r="2" spans="1:19" ht="15.75" thickTop="1" x14ac:dyDescent="0.25">
      <c r="H2" s="45" t="s">
        <v>190</v>
      </c>
    </row>
    <row r="3" spans="1:19" s="6" customFormat="1" ht="18" thickBot="1" x14ac:dyDescent="0.35">
      <c r="A3" s="17" t="s">
        <v>317</v>
      </c>
      <c r="B3" s="17"/>
      <c r="C3" s="17"/>
      <c r="D3" s="17"/>
      <c r="E3" s="17"/>
      <c r="F3" s="17"/>
      <c r="G3" s="17"/>
      <c r="H3" s="57" t="s">
        <v>227</v>
      </c>
      <c r="I3" s="17"/>
      <c r="J3" s="17"/>
      <c r="K3" s="17"/>
      <c r="L3" s="17"/>
      <c r="M3" s="17"/>
      <c r="N3" s="17"/>
    </row>
    <row r="4" spans="1:19" s="6" customFormat="1" thickTop="1" x14ac:dyDescent="0.3">
      <c r="B4" s="21">
        <v>2008</v>
      </c>
      <c r="C4" s="21">
        <v>2009</v>
      </c>
      <c r="D4" s="21">
        <v>2010</v>
      </c>
      <c r="E4" s="21">
        <v>2011</v>
      </c>
      <c r="F4" s="21">
        <v>2012</v>
      </c>
      <c r="G4" s="21">
        <v>2013</v>
      </c>
      <c r="I4" s="46"/>
    </row>
    <row r="5" spans="1:19" s="6" customFormat="1" ht="14.45" x14ac:dyDescent="0.3">
      <c r="A5" s="6" t="s">
        <v>316</v>
      </c>
      <c r="B5" s="67">
        <v>150000</v>
      </c>
      <c r="C5" s="67"/>
      <c r="D5" s="67"/>
      <c r="E5" s="67"/>
      <c r="F5" s="67"/>
      <c r="G5" s="67"/>
      <c r="I5" s="46"/>
    </row>
    <row r="6" spans="1:19" s="6" customFormat="1" ht="14.45" x14ac:dyDescent="0.3">
      <c r="A6" s="6" t="s">
        <v>167</v>
      </c>
      <c r="B6" s="67">
        <v>280000</v>
      </c>
      <c r="C6" s="67">
        <v>260000</v>
      </c>
      <c r="D6" s="67">
        <v>250000</v>
      </c>
      <c r="E6" s="67">
        <v>240000</v>
      </c>
      <c r="F6" s="67">
        <v>230000</v>
      </c>
      <c r="G6" s="67">
        <v>210000</v>
      </c>
      <c r="R6"/>
      <c r="S6"/>
    </row>
    <row r="7" spans="1:19" s="6" customFormat="1" ht="14.45" x14ac:dyDescent="0.3"/>
    <row r="8" spans="1:19" ht="18" thickBot="1" x14ac:dyDescent="0.4">
      <c r="A8" s="17" t="s">
        <v>163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R8" s="6"/>
      <c r="S8" s="6"/>
    </row>
    <row r="9" spans="1:19" thickTop="1" x14ac:dyDescent="0.3"/>
    <row r="10" spans="1:19" ht="15.75" thickBot="1" x14ac:dyDescent="0.3">
      <c r="A10" s="48" t="s">
        <v>170</v>
      </c>
      <c r="B10" s="48"/>
      <c r="C10" s="48"/>
      <c r="D10" s="48"/>
      <c r="E10" s="48"/>
      <c r="F10" s="48"/>
      <c r="G10" s="87"/>
    </row>
    <row r="11" spans="1:19" ht="14.45" x14ac:dyDescent="0.3">
      <c r="B11" s="21">
        <v>2008</v>
      </c>
      <c r="C11" s="21">
        <v>2009</v>
      </c>
      <c r="D11" s="21">
        <v>2010</v>
      </c>
      <c r="E11" s="21">
        <v>2011</v>
      </c>
      <c r="F11" s="21">
        <v>2012</v>
      </c>
      <c r="G11" s="21">
        <v>2013</v>
      </c>
    </row>
    <row r="12" spans="1:19" ht="14.25" customHeight="1" x14ac:dyDescent="0.25">
      <c r="A12" s="6" t="s">
        <v>164</v>
      </c>
      <c r="B12" s="21"/>
      <c r="C12" s="21"/>
      <c r="D12" s="21"/>
      <c r="E12" s="21"/>
      <c r="F12" s="21"/>
      <c r="G12" s="21"/>
    </row>
    <row r="13" spans="1:19" s="6" customFormat="1" x14ac:dyDescent="0.25">
      <c r="A13" s="23" t="s">
        <v>198</v>
      </c>
      <c r="B13" s="21"/>
      <c r="C13" s="21"/>
      <c r="D13" s="21"/>
      <c r="E13" s="21"/>
      <c r="F13" s="21"/>
      <c r="G13" s="21"/>
    </row>
    <row r="15" spans="1:19" x14ac:dyDescent="0.25">
      <c r="A15" s="35" t="s">
        <v>171</v>
      </c>
      <c r="B15" s="35"/>
      <c r="C15" s="35"/>
      <c r="D15" s="35"/>
      <c r="E15" s="35"/>
      <c r="F15" s="35"/>
      <c r="G15" s="35"/>
    </row>
    <row r="16" spans="1:19" ht="14.45" x14ac:dyDescent="0.3">
      <c r="B16" s="21">
        <v>2008</v>
      </c>
      <c r="C16" s="21">
        <v>2009</v>
      </c>
      <c r="D16" s="21">
        <v>2010</v>
      </c>
      <c r="E16" s="21">
        <v>2011</v>
      </c>
      <c r="F16" s="21">
        <v>2012</v>
      </c>
      <c r="G16" s="21">
        <v>2013</v>
      </c>
    </row>
    <row r="17" spans="1:14" ht="14.45" x14ac:dyDescent="0.3">
      <c r="A17" s="6" t="s">
        <v>165</v>
      </c>
      <c r="B17" s="21"/>
      <c r="C17" s="21"/>
      <c r="D17" s="21"/>
      <c r="E17" s="21"/>
      <c r="F17" s="21"/>
      <c r="G17" s="21"/>
    </row>
    <row r="19" spans="1:14" s="6" customFormat="1" ht="18" thickBot="1" x14ac:dyDescent="0.35">
      <c r="A19" s="17" t="s">
        <v>176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s="6" customFormat="1" thickTop="1" x14ac:dyDescent="0.3"/>
    <row r="21" spans="1:14" x14ac:dyDescent="0.25">
      <c r="A21" s="35" t="s">
        <v>169</v>
      </c>
      <c r="B21" s="35"/>
      <c r="C21" s="35"/>
      <c r="D21" s="35"/>
      <c r="E21" s="35"/>
      <c r="F21" s="35"/>
      <c r="G21" s="35"/>
    </row>
    <row r="22" spans="1:14" ht="14.45" x14ac:dyDescent="0.3">
      <c r="B22" s="21">
        <v>2008</v>
      </c>
      <c r="C22" s="21">
        <v>2009</v>
      </c>
      <c r="D22" s="21">
        <v>2010</v>
      </c>
      <c r="E22" s="21">
        <v>2011</v>
      </c>
      <c r="F22" s="21">
        <v>2012</v>
      </c>
      <c r="G22" s="21">
        <v>2013</v>
      </c>
    </row>
    <row r="23" spans="1:14" ht="14.45" x14ac:dyDescent="0.3">
      <c r="A23" s="6" t="s">
        <v>168</v>
      </c>
      <c r="B23" s="67">
        <v>95000</v>
      </c>
      <c r="C23" s="67">
        <v>96000</v>
      </c>
      <c r="D23" s="67">
        <v>90000</v>
      </c>
      <c r="E23" s="67">
        <v>106000</v>
      </c>
      <c r="F23" s="67">
        <v>88000</v>
      </c>
      <c r="G23" s="67">
        <v>92000</v>
      </c>
    </row>
    <row r="25" spans="1:14" x14ac:dyDescent="0.25">
      <c r="A25" s="35" t="s">
        <v>172</v>
      </c>
      <c r="B25" s="35"/>
      <c r="C25" s="35"/>
      <c r="D25" s="35"/>
      <c r="E25" s="35"/>
      <c r="F25" s="35"/>
      <c r="G25" s="35"/>
    </row>
    <row r="26" spans="1:14" s="6" customFormat="1" ht="14.45" x14ac:dyDescent="0.3">
      <c r="B26" s="21">
        <v>2008</v>
      </c>
      <c r="C26" s="21">
        <v>2009</v>
      </c>
      <c r="D26" s="21">
        <v>2010</v>
      </c>
      <c r="E26" s="21">
        <v>2011</v>
      </c>
      <c r="F26" s="21">
        <v>2012</v>
      </c>
      <c r="G26" s="21">
        <v>2013</v>
      </c>
    </row>
    <row r="27" spans="1:14" ht="14.45" x14ac:dyDescent="0.3">
      <c r="A27" s="6" t="s">
        <v>318</v>
      </c>
      <c r="B27" s="21"/>
      <c r="C27" s="21"/>
      <c r="D27" s="21"/>
      <c r="E27" s="21"/>
      <c r="F27" s="21"/>
      <c r="G27" s="21"/>
    </row>
    <row r="28" spans="1:14" ht="14.45" x14ac:dyDescent="0.3">
      <c r="A28" s="6" t="s">
        <v>173</v>
      </c>
      <c r="B28" s="21"/>
      <c r="C28" s="21"/>
      <c r="D28" s="21"/>
      <c r="E28" s="21"/>
      <c r="F28" s="21"/>
      <c r="G28" s="21"/>
    </row>
    <row r="29" spans="1:14" x14ac:dyDescent="0.25">
      <c r="A29" s="6" t="s">
        <v>156</v>
      </c>
      <c r="B29" s="47">
        <f>SUM(B27:B28)</f>
        <v>0</v>
      </c>
      <c r="C29" s="47">
        <f t="shared" ref="C29:G29" si="0">SUM(C27:C28)</f>
        <v>0</v>
      </c>
      <c r="D29" s="47">
        <f t="shared" si="0"/>
        <v>0</v>
      </c>
      <c r="E29" s="47">
        <f t="shared" si="0"/>
        <v>0</v>
      </c>
      <c r="F29" s="47">
        <f t="shared" si="0"/>
        <v>0</v>
      </c>
      <c r="G29" s="47">
        <f t="shared" si="0"/>
        <v>0</v>
      </c>
    </row>
    <row r="31" spans="1:14" x14ac:dyDescent="0.25">
      <c r="A31" s="35" t="s">
        <v>174</v>
      </c>
      <c r="B31" s="35"/>
      <c r="C31" s="35"/>
      <c r="D31" s="35"/>
      <c r="E31" s="35"/>
      <c r="F31" s="35"/>
      <c r="G31" s="35"/>
    </row>
    <row r="32" spans="1:14" ht="14.45" x14ac:dyDescent="0.3">
      <c r="A32" s="6"/>
      <c r="B32" s="21">
        <v>2008</v>
      </c>
      <c r="C32" s="21">
        <v>2009</v>
      </c>
      <c r="D32" s="21">
        <v>2010</v>
      </c>
      <c r="E32" s="21">
        <v>2011</v>
      </c>
      <c r="F32" s="21">
        <v>2012</v>
      </c>
      <c r="G32" s="21">
        <v>2013</v>
      </c>
    </row>
    <row r="33" spans="1:7" ht="14.45" x14ac:dyDescent="0.3">
      <c r="A33" s="6" t="s">
        <v>168</v>
      </c>
      <c r="B33" s="67">
        <v>22000</v>
      </c>
      <c r="C33" s="67">
        <v>18000</v>
      </c>
      <c r="D33" s="67">
        <v>26000</v>
      </c>
      <c r="E33" s="67">
        <v>33000</v>
      </c>
      <c r="F33" s="67">
        <v>25000</v>
      </c>
      <c r="G33" s="67">
        <v>27000</v>
      </c>
    </row>
    <row r="34" spans="1:7" ht="14.45" x14ac:dyDescent="0.3">
      <c r="A34" s="6"/>
      <c r="B34" s="6"/>
      <c r="C34" s="6"/>
      <c r="D34" s="6"/>
      <c r="E34" s="6"/>
      <c r="F34" s="6"/>
    </row>
    <row r="35" spans="1:7" x14ac:dyDescent="0.25">
      <c r="A35" s="35" t="s">
        <v>175</v>
      </c>
      <c r="B35" s="35"/>
      <c r="C35" s="35"/>
      <c r="D35" s="35"/>
      <c r="E35" s="35"/>
      <c r="F35" s="35"/>
      <c r="G35" s="35"/>
    </row>
    <row r="36" spans="1:7" ht="14.45" x14ac:dyDescent="0.3">
      <c r="A36" s="6"/>
      <c r="B36" s="21">
        <v>2008</v>
      </c>
      <c r="C36" s="21">
        <v>2009</v>
      </c>
      <c r="D36" s="21">
        <v>2010</v>
      </c>
      <c r="E36" s="21">
        <v>2011</v>
      </c>
      <c r="F36" s="21">
        <v>2012</v>
      </c>
      <c r="G36" s="21">
        <v>2013</v>
      </c>
    </row>
    <row r="37" spans="1:7" ht="14.45" x14ac:dyDescent="0.3">
      <c r="A37" s="6" t="s">
        <v>179</v>
      </c>
      <c r="B37" s="21"/>
      <c r="C37" s="21"/>
      <c r="D37" s="21"/>
      <c r="E37" s="21"/>
      <c r="F37" s="21"/>
      <c r="G37" s="21"/>
    </row>
    <row r="38" spans="1:7" ht="14.45" x14ac:dyDescent="0.3">
      <c r="A38" s="6" t="s">
        <v>173</v>
      </c>
      <c r="B38" s="21"/>
      <c r="C38" s="21"/>
      <c r="D38" s="21"/>
      <c r="E38" s="21"/>
      <c r="F38" s="21"/>
      <c r="G38" s="21"/>
    </row>
    <row r="39" spans="1:7" x14ac:dyDescent="0.25">
      <c r="A39" s="6" t="s">
        <v>156</v>
      </c>
      <c r="B39" s="47">
        <f>SUM(B37:B38)</f>
        <v>0</v>
      </c>
      <c r="C39" s="47">
        <f t="shared" ref="C39" si="1">SUM(C37:C38)</f>
        <v>0</v>
      </c>
      <c r="D39" s="47">
        <f t="shared" ref="D39" si="2">SUM(D37:D38)</f>
        <v>0</v>
      </c>
      <c r="E39" s="47">
        <f t="shared" ref="E39" si="3">SUM(E37:E38)</f>
        <v>0</v>
      </c>
      <c r="F39" s="47">
        <f t="shared" ref="F39:G39" si="4">SUM(F37:F38)</f>
        <v>0</v>
      </c>
      <c r="G39" s="47">
        <f t="shared" si="4"/>
        <v>0</v>
      </c>
    </row>
    <row r="40" spans="1:7" s="6" customFormat="1" ht="14.45" x14ac:dyDescent="0.3"/>
    <row r="41" spans="1:7" s="6" customFormat="1" x14ac:dyDescent="0.25">
      <c r="A41" s="35" t="s">
        <v>178</v>
      </c>
      <c r="B41" s="35"/>
      <c r="C41" s="35"/>
      <c r="D41" s="35"/>
      <c r="E41" s="35"/>
      <c r="F41" s="35"/>
      <c r="G41" s="35"/>
    </row>
    <row r="42" spans="1:7" s="6" customFormat="1" ht="14.45" x14ac:dyDescent="0.3">
      <c r="B42" s="21">
        <v>2008</v>
      </c>
      <c r="C42" s="21">
        <v>2009</v>
      </c>
      <c r="D42" s="21">
        <v>2010</v>
      </c>
      <c r="E42" s="21">
        <v>2011</v>
      </c>
      <c r="F42" s="21">
        <v>2012</v>
      </c>
      <c r="G42" s="21">
        <v>2013</v>
      </c>
    </row>
    <row r="43" spans="1:7" s="6" customFormat="1" ht="14.45" x14ac:dyDescent="0.3">
      <c r="A43" s="6" t="s">
        <v>168</v>
      </c>
      <c r="B43" s="67">
        <v>10000</v>
      </c>
      <c r="C43" s="67">
        <v>12000</v>
      </c>
      <c r="D43" s="67">
        <v>13000</v>
      </c>
      <c r="E43" s="67">
        <v>14000</v>
      </c>
      <c r="F43" s="67">
        <v>10000</v>
      </c>
      <c r="G43" s="67">
        <v>11000</v>
      </c>
    </row>
    <row r="44" spans="1:7" s="6" customFormat="1" ht="14.45" x14ac:dyDescent="0.3"/>
    <row r="45" spans="1:7" s="6" customFormat="1" x14ac:dyDescent="0.25">
      <c r="A45" s="35" t="s">
        <v>177</v>
      </c>
      <c r="B45" s="35"/>
      <c r="C45" s="35"/>
      <c r="D45" s="35"/>
      <c r="E45" s="35"/>
      <c r="F45" s="35"/>
      <c r="G45" s="35"/>
    </row>
    <row r="46" spans="1:7" s="6" customFormat="1" ht="14.45" x14ac:dyDescent="0.3">
      <c r="B46" s="21">
        <v>2008</v>
      </c>
      <c r="C46" s="21">
        <v>2009</v>
      </c>
      <c r="D46" s="21">
        <v>2010</v>
      </c>
      <c r="E46" s="21">
        <v>2011</v>
      </c>
      <c r="F46" s="21">
        <v>2012</v>
      </c>
      <c r="G46" s="21">
        <v>2013</v>
      </c>
    </row>
    <row r="47" spans="1:7" s="6" customFormat="1" ht="14.45" x14ac:dyDescent="0.3">
      <c r="A47" s="6" t="s">
        <v>179</v>
      </c>
      <c r="B47" s="21"/>
      <c r="C47" s="21"/>
      <c r="D47" s="21"/>
      <c r="E47" s="21"/>
      <c r="F47" s="21"/>
      <c r="G47" s="21"/>
    </row>
    <row r="48" spans="1:7" s="6" customFormat="1" ht="14.45" x14ac:dyDescent="0.3">
      <c r="A48" s="6" t="s">
        <v>173</v>
      </c>
      <c r="B48" s="21"/>
      <c r="C48" s="21"/>
      <c r="D48" s="21"/>
      <c r="E48" s="21"/>
      <c r="F48" s="21"/>
      <c r="G48" s="21"/>
    </row>
    <row r="49" spans="1:14" x14ac:dyDescent="0.25">
      <c r="A49" s="6" t="s">
        <v>156</v>
      </c>
      <c r="B49" s="47">
        <f>SUM(B47:B48)</f>
        <v>0</v>
      </c>
      <c r="C49" s="47">
        <f t="shared" ref="C49" si="5">SUM(C47:C48)</f>
        <v>0</v>
      </c>
      <c r="D49" s="47">
        <f t="shared" ref="D49" si="6">SUM(D47:D48)</f>
        <v>0</v>
      </c>
      <c r="E49" s="47">
        <f t="shared" ref="E49" si="7">SUM(E47:E48)</f>
        <v>0</v>
      </c>
      <c r="F49" s="47">
        <f t="shared" ref="F49:G49" si="8">SUM(F47:F48)</f>
        <v>0</v>
      </c>
      <c r="G49" s="47">
        <f t="shared" si="8"/>
        <v>0</v>
      </c>
    </row>
    <row r="50" spans="1:14" s="6" customFormat="1" ht="14.45" x14ac:dyDescent="0.3"/>
    <row r="51" spans="1:14" ht="18" thickBot="1" x14ac:dyDescent="0.4">
      <c r="A51" s="17" t="s">
        <v>180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 thickTop="1" x14ac:dyDescent="0.3">
      <c r="A52" s="6"/>
      <c r="B52" s="6"/>
      <c r="C52" s="6"/>
      <c r="D52" s="6"/>
      <c r="E52" s="6"/>
      <c r="F52" s="6"/>
      <c r="H52" s="6"/>
      <c r="I52" s="6"/>
      <c r="J52" s="6"/>
      <c r="K52" s="6"/>
      <c r="L52" s="6"/>
      <c r="M52" s="6"/>
      <c r="N52" s="6"/>
    </row>
    <row r="53" spans="1:14" ht="15.75" thickBot="1" x14ac:dyDescent="0.3">
      <c r="A53" s="48" t="s">
        <v>199</v>
      </c>
      <c r="B53" s="48"/>
      <c r="C53" s="48"/>
      <c r="D53" s="48"/>
      <c r="E53" s="48"/>
      <c r="F53" s="48"/>
      <c r="G53" s="87"/>
      <c r="H53" s="6"/>
      <c r="I53" s="6"/>
      <c r="J53" s="6"/>
      <c r="K53" s="6"/>
      <c r="L53" s="6"/>
      <c r="M53" s="6"/>
      <c r="N53" s="6"/>
    </row>
    <row r="54" spans="1:14" x14ac:dyDescent="0.25">
      <c r="A54" s="6"/>
      <c r="B54" s="21">
        <v>2008</v>
      </c>
      <c r="C54" s="21">
        <v>2009</v>
      </c>
      <c r="D54" s="21">
        <v>2010</v>
      </c>
      <c r="E54" s="21">
        <v>2011</v>
      </c>
      <c r="F54" s="21">
        <v>2012</v>
      </c>
      <c r="G54" s="21">
        <v>2013</v>
      </c>
      <c r="H54" s="6"/>
      <c r="I54" s="6"/>
      <c r="J54" s="6"/>
      <c r="K54" s="6"/>
      <c r="L54" s="6"/>
      <c r="M54" s="6"/>
      <c r="N54" s="6"/>
    </row>
    <row r="55" spans="1:14" s="6" customFormat="1" ht="30" x14ac:dyDescent="0.25">
      <c r="A55" s="14" t="s">
        <v>204</v>
      </c>
      <c r="B55" s="50">
        <f>+B23/B6*1000</f>
        <v>339.28571428571428</v>
      </c>
      <c r="C55" s="50">
        <f t="shared" ref="C55:G55" si="9">+C23/C6*1000</f>
        <v>369.23076923076923</v>
      </c>
      <c r="D55" s="50">
        <f t="shared" si="9"/>
        <v>360</v>
      </c>
      <c r="E55" s="50">
        <f t="shared" si="9"/>
        <v>441.66666666666663</v>
      </c>
      <c r="F55" s="50">
        <f t="shared" si="9"/>
        <v>382.60869565217394</v>
      </c>
      <c r="G55" s="50">
        <f t="shared" si="9"/>
        <v>438.09523809523807</v>
      </c>
    </row>
    <row r="56" spans="1:14" x14ac:dyDescent="0.25">
      <c r="A56" s="6" t="s">
        <v>318</v>
      </c>
      <c r="B56" s="21"/>
      <c r="C56" s="21"/>
      <c r="D56" s="21"/>
      <c r="E56" s="21"/>
      <c r="F56" s="21"/>
      <c r="G56" s="21"/>
      <c r="H56" s="6"/>
      <c r="I56" s="6"/>
      <c r="J56" s="6"/>
      <c r="K56" s="6"/>
      <c r="L56" s="6"/>
      <c r="M56" s="6"/>
      <c r="N56" s="6"/>
    </row>
    <row r="57" spans="1:14" x14ac:dyDescent="0.25">
      <c r="A57" s="6"/>
      <c r="B57" s="6"/>
      <c r="C57" s="6"/>
      <c r="D57" s="6"/>
      <c r="E57" s="6"/>
      <c r="F57" s="6"/>
      <c r="H57" s="6"/>
      <c r="I57" s="6"/>
      <c r="J57" s="6"/>
      <c r="K57" s="6"/>
      <c r="L57" s="6"/>
      <c r="M57" s="6"/>
      <c r="N57" s="6"/>
    </row>
    <row r="58" spans="1:14" x14ac:dyDescent="0.25">
      <c r="A58" s="35" t="s">
        <v>200</v>
      </c>
      <c r="B58" s="35"/>
      <c r="C58" s="35"/>
      <c r="D58" s="35"/>
      <c r="E58" s="35"/>
      <c r="F58" s="35"/>
      <c r="G58" s="35"/>
      <c r="H58" s="6"/>
      <c r="I58" s="6"/>
      <c r="J58" s="6"/>
      <c r="K58" s="6"/>
      <c r="L58" s="6"/>
      <c r="M58" s="6"/>
      <c r="N58" s="6"/>
    </row>
    <row r="59" spans="1:14" x14ac:dyDescent="0.25">
      <c r="A59" s="6"/>
      <c r="B59" s="21">
        <v>2008</v>
      </c>
      <c r="C59" s="21">
        <v>2009</v>
      </c>
      <c r="D59" s="21">
        <v>2010</v>
      </c>
      <c r="E59" s="21">
        <v>2011</v>
      </c>
      <c r="F59" s="21">
        <v>2012</v>
      </c>
      <c r="G59" s="21">
        <v>2013</v>
      </c>
      <c r="H59" s="6"/>
      <c r="I59" s="6"/>
      <c r="J59" s="6"/>
      <c r="K59" s="6"/>
      <c r="L59" s="6"/>
      <c r="M59" s="6"/>
      <c r="N59" s="6"/>
    </row>
    <row r="60" spans="1:14" ht="30" x14ac:dyDescent="0.25">
      <c r="A60" s="14" t="s">
        <v>203</v>
      </c>
      <c r="B60" s="50">
        <f>+B33/B6*1000</f>
        <v>78.571428571428569</v>
      </c>
      <c r="C60" s="50">
        <f t="shared" ref="C60:G60" si="10">+C33/C6*1000</f>
        <v>69.230769230769241</v>
      </c>
      <c r="D60" s="50">
        <f t="shared" si="10"/>
        <v>104</v>
      </c>
      <c r="E60" s="50">
        <f t="shared" si="10"/>
        <v>137.5</v>
      </c>
      <c r="F60" s="50">
        <f t="shared" si="10"/>
        <v>108.69565217391305</v>
      </c>
      <c r="G60" s="50">
        <f t="shared" si="10"/>
        <v>128.57142857142856</v>
      </c>
      <c r="H60" s="6"/>
      <c r="I60" s="6"/>
      <c r="J60" s="6"/>
      <c r="K60" s="6"/>
      <c r="L60" s="6"/>
      <c r="M60" s="6"/>
      <c r="N60" s="6"/>
    </row>
    <row r="62" spans="1:14" x14ac:dyDescent="0.25">
      <c r="A62" s="35" t="s">
        <v>201</v>
      </c>
      <c r="B62" s="35"/>
      <c r="C62" s="35"/>
      <c r="D62" s="35"/>
      <c r="E62" s="35"/>
      <c r="F62" s="35"/>
      <c r="G62" s="35"/>
    </row>
    <row r="63" spans="1:14" x14ac:dyDescent="0.25">
      <c r="A63" s="6"/>
      <c r="B63" s="21">
        <v>2008</v>
      </c>
      <c r="C63" s="21">
        <v>2009</v>
      </c>
      <c r="D63" s="21">
        <v>2010</v>
      </c>
      <c r="E63" s="21">
        <v>2011</v>
      </c>
      <c r="F63" s="21">
        <v>2012</v>
      </c>
      <c r="G63" s="21">
        <v>2013</v>
      </c>
    </row>
    <row r="64" spans="1:14" ht="30" x14ac:dyDescent="0.25">
      <c r="A64" s="14" t="s">
        <v>202</v>
      </c>
      <c r="B64" s="49">
        <f>+B43/B6*1000</f>
        <v>35.714285714285715</v>
      </c>
      <c r="C64" s="49">
        <f t="shared" ref="C64:G64" si="11">+C43/C6*1000</f>
        <v>46.153846153846153</v>
      </c>
      <c r="D64" s="49">
        <f t="shared" si="11"/>
        <v>52</v>
      </c>
      <c r="E64" s="49">
        <f t="shared" si="11"/>
        <v>58.333333333333336</v>
      </c>
      <c r="F64" s="49">
        <f t="shared" si="11"/>
        <v>43.478260869565219</v>
      </c>
      <c r="G64" s="49">
        <f t="shared" si="11"/>
        <v>52.38095238095238</v>
      </c>
    </row>
    <row r="66" spans="1:15" ht="18" thickBot="1" x14ac:dyDescent="0.35">
      <c r="A66" s="17" t="s">
        <v>181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6"/>
    </row>
    <row r="67" spans="1:15" ht="15.75" thickTop="1" x14ac:dyDescent="0.25">
      <c r="A67" s="6"/>
      <c r="B67" s="6"/>
      <c r="C67" s="6"/>
      <c r="D67" s="6"/>
      <c r="E67" s="6"/>
      <c r="F67" s="6"/>
      <c r="H67" s="6"/>
      <c r="I67" s="6"/>
      <c r="J67" s="6"/>
      <c r="K67" s="6"/>
      <c r="L67" s="6"/>
      <c r="M67" s="6"/>
      <c r="N67" s="6"/>
      <c r="O67" s="6"/>
    </row>
    <row r="68" spans="1:15" ht="15.75" thickBot="1" x14ac:dyDescent="0.3">
      <c r="A68" s="48" t="s">
        <v>182</v>
      </c>
      <c r="B68" s="48"/>
      <c r="C68" s="48"/>
      <c r="D68" s="48"/>
      <c r="E68" s="48"/>
      <c r="F68" s="48"/>
      <c r="G68" s="87"/>
      <c r="H68" s="6"/>
      <c r="I68" s="6"/>
      <c r="J68" s="6"/>
      <c r="K68" s="6"/>
      <c r="L68" s="6"/>
      <c r="M68" s="6"/>
      <c r="N68" s="6"/>
      <c r="O68" s="6"/>
    </row>
    <row r="69" spans="1:15" x14ac:dyDescent="0.25">
      <c r="A69" s="6"/>
      <c r="B69" s="21">
        <v>2008</v>
      </c>
      <c r="C69" s="21">
        <v>2009</v>
      </c>
      <c r="D69" s="21">
        <v>2010</v>
      </c>
      <c r="E69" s="21">
        <v>2011</v>
      </c>
      <c r="F69" s="21">
        <v>2012</v>
      </c>
      <c r="G69" s="21">
        <v>2013</v>
      </c>
      <c r="H69" s="6"/>
      <c r="I69" s="6"/>
      <c r="J69" s="6"/>
      <c r="K69" s="6"/>
      <c r="L69" s="6"/>
      <c r="M69" s="6"/>
      <c r="N69" s="6"/>
      <c r="O69" s="6"/>
    </row>
    <row r="70" spans="1:15" x14ac:dyDescent="0.25">
      <c r="A70" s="14" t="s">
        <v>185</v>
      </c>
      <c r="B70" s="21"/>
      <c r="C70" s="21"/>
      <c r="D70" s="21"/>
      <c r="E70" s="21"/>
      <c r="F70" s="21"/>
      <c r="G70" s="21"/>
      <c r="H70" s="6"/>
      <c r="I70" s="6"/>
      <c r="J70" s="6"/>
      <c r="K70" s="6"/>
      <c r="L70" s="6"/>
      <c r="M70" s="6"/>
      <c r="N70" s="6"/>
      <c r="O70" s="6"/>
    </row>
    <row r="71" spans="1:15" x14ac:dyDescent="0.25">
      <c r="A71" s="6" t="s">
        <v>186</v>
      </c>
      <c r="B71" s="21"/>
      <c r="C71" s="21"/>
      <c r="D71" s="21"/>
      <c r="E71" s="21"/>
      <c r="F71" s="21"/>
      <c r="G71" s="21"/>
      <c r="H71" s="6"/>
      <c r="I71" s="6"/>
      <c r="J71" s="6"/>
      <c r="K71" s="6"/>
      <c r="L71" s="6"/>
      <c r="M71" s="6"/>
      <c r="N71" s="6"/>
      <c r="O71" s="6"/>
    </row>
    <row r="72" spans="1:15" x14ac:dyDescent="0.25">
      <c r="A72" s="6"/>
      <c r="B72" s="6"/>
      <c r="C72" s="6"/>
      <c r="D72" s="6"/>
      <c r="E72" s="6"/>
      <c r="F72" s="6"/>
      <c r="H72" s="6"/>
      <c r="I72" s="6"/>
      <c r="J72" s="6"/>
      <c r="K72" s="6"/>
      <c r="L72" s="6"/>
      <c r="M72" s="6"/>
      <c r="N72" s="6"/>
      <c r="O72" s="6"/>
    </row>
    <row r="73" spans="1:15" x14ac:dyDescent="0.25">
      <c r="A73" s="35" t="s">
        <v>183</v>
      </c>
      <c r="B73" s="35"/>
      <c r="C73" s="35"/>
      <c r="D73" s="35"/>
      <c r="E73" s="35"/>
      <c r="F73" s="35"/>
      <c r="G73" s="35"/>
      <c r="H73" s="6"/>
      <c r="I73" s="6"/>
      <c r="J73" s="6"/>
      <c r="K73" s="6"/>
      <c r="L73" s="6"/>
      <c r="M73" s="6"/>
      <c r="N73" s="6"/>
      <c r="O73" s="6"/>
    </row>
    <row r="74" spans="1:15" x14ac:dyDescent="0.25">
      <c r="A74" s="6"/>
      <c r="B74" s="21">
        <v>2008</v>
      </c>
      <c r="C74" s="21">
        <v>2009</v>
      </c>
      <c r="D74" s="21">
        <v>2010</v>
      </c>
      <c r="E74" s="21">
        <v>2011</v>
      </c>
      <c r="F74" s="21">
        <v>2012</v>
      </c>
      <c r="G74" s="21">
        <v>2013</v>
      </c>
      <c r="H74" s="6"/>
      <c r="I74" s="6"/>
      <c r="J74" s="6"/>
      <c r="K74" s="6"/>
      <c r="L74" s="6"/>
      <c r="M74" s="6"/>
      <c r="N74" s="6"/>
      <c r="O74" s="6"/>
    </row>
    <row r="75" spans="1:15" x14ac:dyDescent="0.25">
      <c r="A75" s="14" t="s">
        <v>185</v>
      </c>
      <c r="B75" s="21"/>
      <c r="C75" s="21"/>
      <c r="D75" s="21"/>
      <c r="E75" s="21"/>
      <c r="F75" s="21"/>
      <c r="G75" s="21"/>
      <c r="H75" s="6"/>
      <c r="I75" s="6"/>
      <c r="J75" s="6"/>
      <c r="K75" s="6"/>
      <c r="L75" s="6"/>
      <c r="M75" s="6"/>
      <c r="N75" s="6"/>
      <c r="O75" s="6"/>
    </row>
    <row r="76" spans="1:15" s="6" customFormat="1" x14ac:dyDescent="0.25">
      <c r="A76" s="14" t="s">
        <v>187</v>
      </c>
      <c r="B76" s="21"/>
      <c r="C76" s="21"/>
      <c r="D76" s="21"/>
      <c r="E76" s="21"/>
      <c r="F76" s="21"/>
      <c r="G76" s="21"/>
    </row>
    <row r="77" spans="1:15" s="6" customFormat="1" x14ac:dyDescent="0.25">
      <c r="A77" s="14" t="s">
        <v>188</v>
      </c>
      <c r="B77" s="21"/>
      <c r="C77" s="21"/>
      <c r="D77" s="21"/>
      <c r="E77" s="21"/>
      <c r="F77" s="21"/>
      <c r="G77" s="21"/>
    </row>
    <row r="78" spans="1:15" x14ac:dyDescent="0.25">
      <c r="A78" s="6"/>
      <c r="B78" s="6"/>
      <c r="C78" s="6"/>
      <c r="D78" s="6"/>
      <c r="E78" s="6"/>
      <c r="F78" s="6"/>
      <c r="H78" s="6"/>
      <c r="I78" s="6"/>
      <c r="J78" s="6"/>
      <c r="K78" s="6"/>
      <c r="L78" s="6"/>
      <c r="M78" s="6"/>
      <c r="N78" s="6"/>
      <c r="O78" s="6"/>
    </row>
    <row r="79" spans="1:15" x14ac:dyDescent="0.25">
      <c r="A79" s="35" t="s">
        <v>184</v>
      </c>
      <c r="B79" s="35"/>
      <c r="C79" s="35"/>
      <c r="D79" s="35"/>
      <c r="E79" s="35"/>
      <c r="F79" s="35"/>
      <c r="G79" s="35"/>
      <c r="H79" s="6"/>
      <c r="I79" s="6"/>
      <c r="J79" s="6"/>
      <c r="K79" s="6"/>
      <c r="L79" s="6"/>
      <c r="M79" s="6"/>
      <c r="N79" s="6"/>
      <c r="O79" s="6"/>
    </row>
    <row r="80" spans="1:15" x14ac:dyDescent="0.25">
      <c r="A80" s="6"/>
      <c r="B80" s="21">
        <v>2008</v>
      </c>
      <c r="C80" s="21">
        <v>2009</v>
      </c>
      <c r="D80" s="21">
        <v>2010</v>
      </c>
      <c r="E80" s="21">
        <v>2011</v>
      </c>
      <c r="F80" s="21">
        <v>2012</v>
      </c>
      <c r="G80" s="21">
        <v>2013</v>
      </c>
      <c r="H80" s="6"/>
      <c r="I80" s="6"/>
      <c r="J80" s="6"/>
      <c r="K80" s="6"/>
      <c r="L80" s="6"/>
      <c r="M80" s="6"/>
      <c r="N80" s="6"/>
      <c r="O80" s="6"/>
    </row>
    <row r="81" spans="1:15" x14ac:dyDescent="0.25">
      <c r="A81" s="14" t="s">
        <v>189</v>
      </c>
      <c r="B81" s="21"/>
      <c r="C81" s="21"/>
      <c r="D81" s="21"/>
      <c r="E81" s="21"/>
      <c r="F81" s="21"/>
      <c r="G81" s="21"/>
      <c r="H81" s="6"/>
      <c r="I81" s="6"/>
      <c r="J81" s="6"/>
      <c r="K81" s="6"/>
      <c r="L81" s="6"/>
      <c r="M81" s="6"/>
      <c r="N81" s="6"/>
      <c r="O81" s="6"/>
    </row>
    <row r="83" spans="1:15" ht="18" thickBot="1" x14ac:dyDescent="0.35">
      <c r="A83" s="17" t="s">
        <v>191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5" ht="15.75" thickTop="1" x14ac:dyDescent="0.25">
      <c r="A84" s="6"/>
      <c r="B84" s="6"/>
      <c r="C84" s="6"/>
      <c r="D84" s="6"/>
      <c r="E84" s="6"/>
      <c r="F84" s="6"/>
      <c r="H84" s="6"/>
      <c r="I84" s="6"/>
      <c r="J84" s="6"/>
      <c r="K84" s="6"/>
      <c r="L84" s="6"/>
      <c r="M84" s="6"/>
      <c r="N84" s="6"/>
    </row>
    <row r="85" spans="1:15" ht="15.75" thickBot="1" x14ac:dyDescent="0.3">
      <c r="A85" s="48" t="s">
        <v>192</v>
      </c>
      <c r="B85" s="48"/>
      <c r="C85" s="48"/>
      <c r="D85" s="48"/>
      <c r="E85" s="48"/>
      <c r="F85" s="48"/>
      <c r="G85" s="87"/>
      <c r="H85" s="6"/>
      <c r="I85" s="6"/>
      <c r="J85" s="6"/>
      <c r="K85" s="6"/>
      <c r="L85" s="6"/>
      <c r="M85" s="6"/>
      <c r="N85" s="6"/>
    </row>
    <row r="86" spans="1:15" x14ac:dyDescent="0.25">
      <c r="A86" s="6"/>
      <c r="B86" s="21">
        <v>2008</v>
      </c>
      <c r="C86" s="21">
        <v>2009</v>
      </c>
      <c r="D86" s="21">
        <v>2010</v>
      </c>
      <c r="E86" s="21">
        <v>2011</v>
      </c>
      <c r="F86" s="21">
        <v>2012</v>
      </c>
      <c r="G86" s="21">
        <v>2013</v>
      </c>
      <c r="H86" s="6"/>
      <c r="I86" s="6"/>
      <c r="J86" s="6"/>
      <c r="K86" s="6"/>
      <c r="L86" s="6"/>
      <c r="M86" s="6"/>
      <c r="N86" s="6"/>
    </row>
    <row r="87" spans="1:15" x14ac:dyDescent="0.25">
      <c r="A87" s="14" t="s">
        <v>195</v>
      </c>
      <c r="B87" s="21"/>
      <c r="C87" s="21"/>
      <c r="D87" s="21"/>
      <c r="E87" s="21"/>
      <c r="F87" s="21"/>
      <c r="G87" s="21"/>
      <c r="H87" s="6"/>
      <c r="I87" s="6"/>
      <c r="J87" s="6"/>
      <c r="K87" s="6"/>
      <c r="L87" s="6"/>
      <c r="M87" s="6"/>
      <c r="N87" s="6"/>
    </row>
    <row r="88" spans="1:15" x14ac:dyDescent="0.25">
      <c r="A88" s="6" t="s">
        <v>313</v>
      </c>
      <c r="B88" s="164">
        <f>IF(B5&gt;0,B87/B5,"")</f>
        <v>0</v>
      </c>
      <c r="C88" s="164" t="str">
        <f t="shared" ref="C88:G88" si="12">IF(C5&gt;0,C87/C5,"")</f>
        <v/>
      </c>
      <c r="D88" s="164" t="str">
        <f t="shared" si="12"/>
        <v/>
      </c>
      <c r="E88" s="164" t="str">
        <f t="shared" si="12"/>
        <v/>
      </c>
      <c r="F88" s="164" t="str">
        <f t="shared" si="12"/>
        <v/>
      </c>
      <c r="G88" s="164" t="str">
        <f t="shared" si="12"/>
        <v/>
      </c>
      <c r="H88" s="6"/>
      <c r="I88" s="6"/>
      <c r="J88" s="6"/>
      <c r="K88" s="6"/>
      <c r="L88" s="6"/>
      <c r="M88" s="6"/>
      <c r="N88" s="6"/>
    </row>
    <row r="89" spans="1:15" x14ac:dyDescent="0.25">
      <c r="A89" s="6"/>
      <c r="B89" s="6"/>
      <c r="C89" s="6"/>
      <c r="D89" s="6"/>
      <c r="E89" s="6"/>
      <c r="F89" s="6"/>
      <c r="H89" s="6"/>
      <c r="I89" s="6"/>
      <c r="J89" s="6"/>
      <c r="K89" s="6"/>
      <c r="L89" s="6"/>
      <c r="M89" s="6"/>
      <c r="N89" s="6"/>
    </row>
    <row r="90" spans="1:15" x14ac:dyDescent="0.25">
      <c r="A90" s="35" t="s">
        <v>193</v>
      </c>
      <c r="B90" s="35"/>
      <c r="C90" s="35"/>
      <c r="D90" s="35"/>
      <c r="E90" s="35"/>
      <c r="F90" s="35"/>
      <c r="G90" s="35"/>
      <c r="H90" s="6"/>
      <c r="I90" s="6"/>
      <c r="J90" s="6"/>
      <c r="K90" s="6"/>
      <c r="L90" s="6"/>
      <c r="M90" s="6"/>
      <c r="N90" s="6"/>
    </row>
    <row r="91" spans="1:15" x14ac:dyDescent="0.25">
      <c r="A91" s="6"/>
      <c r="B91" s="21">
        <v>2008</v>
      </c>
      <c r="C91" s="21">
        <v>2009</v>
      </c>
      <c r="D91" s="21">
        <v>2010</v>
      </c>
      <c r="E91" s="21">
        <v>2011</v>
      </c>
      <c r="F91" s="21">
        <v>2012</v>
      </c>
      <c r="G91" s="21">
        <v>2013</v>
      </c>
      <c r="H91" s="6"/>
      <c r="I91" s="6"/>
      <c r="J91" s="6"/>
      <c r="K91" s="6"/>
      <c r="L91" s="6"/>
      <c r="M91" s="6"/>
      <c r="N91" s="6"/>
    </row>
    <row r="92" spans="1:15" x14ac:dyDescent="0.25">
      <c r="A92" s="14" t="s">
        <v>194</v>
      </c>
      <c r="B92" s="21"/>
      <c r="C92" s="21"/>
      <c r="D92" s="21"/>
      <c r="E92" s="21"/>
      <c r="F92" s="21"/>
      <c r="G92" s="21"/>
      <c r="H92" s="6"/>
      <c r="I92" s="6"/>
      <c r="J92" s="6"/>
      <c r="K92" s="6"/>
      <c r="L92" s="6"/>
      <c r="M92" s="6"/>
      <c r="N92" s="6"/>
    </row>
    <row r="93" spans="1:15" x14ac:dyDescent="0.25">
      <c r="A93" s="6" t="s">
        <v>313</v>
      </c>
      <c r="B93" s="164">
        <f>IF(B5&gt;0,B92/B5,"")</f>
        <v>0</v>
      </c>
      <c r="C93" s="164" t="str">
        <f t="shared" ref="C93:G93" si="13">IF(C5&gt;0,C92/C5,"")</f>
        <v/>
      </c>
      <c r="D93" s="164" t="str">
        <f t="shared" si="13"/>
        <v/>
      </c>
      <c r="E93" s="164" t="str">
        <f t="shared" si="13"/>
        <v/>
      </c>
      <c r="F93" s="164" t="str">
        <f t="shared" si="13"/>
        <v/>
      </c>
      <c r="G93" s="164" t="str">
        <f t="shared" si="13"/>
        <v/>
      </c>
      <c r="H93" s="6"/>
      <c r="I93" s="6"/>
      <c r="J93" s="6"/>
      <c r="K93" s="6"/>
      <c r="L93" s="6"/>
      <c r="M93" s="6"/>
      <c r="N93" s="6"/>
    </row>
    <row r="94" spans="1:15" x14ac:dyDescent="0.25">
      <c r="A94" s="6"/>
      <c r="B94" s="6"/>
      <c r="C94" s="6"/>
      <c r="D94" s="6"/>
      <c r="E94" s="6"/>
      <c r="F94" s="6"/>
      <c r="H94" s="6"/>
      <c r="I94" s="6"/>
      <c r="J94" s="6"/>
      <c r="K94" s="6"/>
      <c r="L94" s="6"/>
      <c r="M94" s="6"/>
      <c r="N94" s="6"/>
    </row>
    <row r="95" spans="1:15" x14ac:dyDescent="0.25">
      <c r="A95" s="35" t="s">
        <v>197</v>
      </c>
      <c r="B95" s="35"/>
      <c r="C95" s="35"/>
      <c r="D95" s="35"/>
      <c r="E95" s="35"/>
      <c r="F95" s="35"/>
      <c r="G95" s="35"/>
      <c r="H95" s="6"/>
      <c r="I95" s="6"/>
      <c r="J95" s="6"/>
      <c r="K95" s="6"/>
      <c r="L95" s="6"/>
      <c r="M95" s="6"/>
      <c r="N95" s="6"/>
    </row>
    <row r="96" spans="1:15" x14ac:dyDescent="0.25">
      <c r="A96" s="6"/>
      <c r="B96" s="21">
        <v>2008</v>
      </c>
      <c r="C96" s="21">
        <v>2009</v>
      </c>
      <c r="D96" s="21">
        <v>2010</v>
      </c>
      <c r="E96" s="21">
        <v>2011</v>
      </c>
      <c r="F96" s="21">
        <v>2012</v>
      </c>
      <c r="G96" s="21">
        <v>2013</v>
      </c>
      <c r="H96" s="6"/>
      <c r="I96" s="6"/>
      <c r="J96" s="6"/>
      <c r="K96" s="6"/>
      <c r="L96" s="6"/>
      <c r="M96" s="6"/>
      <c r="N96" s="6"/>
    </row>
    <row r="97" spans="1:14" x14ac:dyDescent="0.25">
      <c r="A97" s="14" t="s">
        <v>196</v>
      </c>
      <c r="B97" s="21"/>
      <c r="C97" s="21"/>
      <c r="D97" s="21"/>
      <c r="E97" s="21"/>
      <c r="F97" s="21"/>
      <c r="G97" s="21"/>
      <c r="H97" s="6"/>
      <c r="I97" s="6"/>
      <c r="J97" s="6"/>
      <c r="K97" s="6"/>
      <c r="L97" s="6"/>
      <c r="M97" s="6"/>
      <c r="N97" s="6"/>
    </row>
    <row r="98" spans="1:14" x14ac:dyDescent="0.25">
      <c r="A98" s="6" t="s">
        <v>313</v>
      </c>
      <c r="B98" s="164">
        <f>IF(B5&gt;0,B97/B5,"")</f>
        <v>0</v>
      </c>
      <c r="C98" s="164" t="str">
        <f t="shared" ref="C98:G98" si="14">IF(C5&gt;0,C97/C5,"")</f>
        <v/>
      </c>
      <c r="D98" s="164" t="str">
        <f t="shared" si="14"/>
        <v/>
      </c>
      <c r="E98" s="164" t="str">
        <f t="shared" si="14"/>
        <v/>
      </c>
      <c r="F98" s="164" t="str">
        <f t="shared" si="14"/>
        <v/>
      </c>
      <c r="G98" s="164" t="str">
        <f t="shared" si="14"/>
        <v/>
      </c>
    </row>
  </sheetData>
  <pageMargins left="0.7" right="0.7" top="0.75" bottom="0.75" header="0.3" footer="0.3"/>
  <pageSetup paperSize="9" scale="91" orientation="portrait" r:id="rId1"/>
  <rowBreaks count="1" manualBreakCount="1">
    <brk id="50" max="16383" man="1"/>
  </rowBreaks>
  <colBreaks count="2" manualBreakCount="2">
    <brk id="7" max="1048575" man="1"/>
    <brk id="16" max="97" man="1"/>
  </col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3" tint="0.59999389629810485"/>
    <pageSetUpPr fitToPage="1"/>
  </sheetPr>
  <dimension ref="A1:L45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" x14ac:dyDescent="0.25"/>
  <cols>
    <col min="1" max="1" width="2.85546875" customWidth="1"/>
    <col min="2" max="2" width="47.7109375" style="14" customWidth="1"/>
    <col min="3" max="3" width="40.42578125" style="14" customWidth="1"/>
    <col min="4" max="4" width="51.5703125" style="14" customWidth="1"/>
    <col min="5" max="5" width="23.28515625" style="14" customWidth="1"/>
    <col min="6" max="6" width="52.140625" style="98" customWidth="1"/>
  </cols>
  <sheetData>
    <row r="1" spans="1:12" s="15" customFormat="1" ht="20.25" thickBot="1" x14ac:dyDescent="0.35">
      <c r="B1" s="113" t="str">
        <f>+Yhteenveto!B3</f>
        <v>Sahan nimi</v>
      </c>
      <c r="C1" s="238" t="s">
        <v>161</v>
      </c>
      <c r="D1" s="238"/>
      <c r="E1" s="238"/>
      <c r="F1" s="112" t="s">
        <v>126</v>
      </c>
    </row>
    <row r="2" spans="1:12" ht="55.5" thickTop="1" thickBot="1" x14ac:dyDescent="0.3">
      <c r="B2" s="101" t="s">
        <v>344</v>
      </c>
      <c r="C2" s="101" t="s">
        <v>61</v>
      </c>
      <c r="D2" s="101" t="s">
        <v>337</v>
      </c>
      <c r="E2" s="102" t="s">
        <v>341</v>
      </c>
      <c r="F2" s="114" t="s">
        <v>126</v>
      </c>
    </row>
    <row r="3" spans="1:12" s="6" customFormat="1" thickTop="1" x14ac:dyDescent="0.3">
      <c r="F3" s="5"/>
    </row>
    <row r="4" spans="1:12" x14ac:dyDescent="0.25">
      <c r="A4" s="10">
        <v>1</v>
      </c>
      <c r="B4" s="11" t="s">
        <v>0</v>
      </c>
      <c r="C4" s="115"/>
      <c r="D4" s="115"/>
      <c r="E4" s="115"/>
      <c r="F4" s="95"/>
      <c r="G4" s="6"/>
      <c r="H4" s="6"/>
      <c r="I4" s="6"/>
      <c r="J4" s="6"/>
      <c r="K4" s="6"/>
      <c r="L4" s="7"/>
    </row>
    <row r="5" spans="1:12" ht="60" x14ac:dyDescent="0.25">
      <c r="A5" s="9"/>
      <c r="B5" s="13" t="s">
        <v>25</v>
      </c>
      <c r="C5" s="115"/>
      <c r="D5" s="115"/>
      <c r="E5" s="115"/>
      <c r="F5" s="96" t="s">
        <v>303</v>
      </c>
      <c r="G5" s="6"/>
      <c r="H5" s="6"/>
      <c r="I5" s="6"/>
      <c r="J5" s="6"/>
      <c r="K5" s="6"/>
    </row>
    <row r="6" spans="1:12" ht="60" x14ac:dyDescent="0.25">
      <c r="A6" s="9"/>
      <c r="B6" s="13" t="s">
        <v>26</v>
      </c>
      <c r="C6" s="115"/>
      <c r="D6" s="115"/>
      <c r="E6" s="115"/>
      <c r="F6" s="97" t="s">
        <v>130</v>
      </c>
      <c r="G6" s="6"/>
      <c r="H6" s="6"/>
      <c r="I6" s="6"/>
      <c r="J6" s="6"/>
      <c r="K6" s="6"/>
      <c r="L6" s="7"/>
    </row>
    <row r="7" spans="1:12" ht="45" x14ac:dyDescent="0.25">
      <c r="A7" s="9"/>
      <c r="B7" s="13" t="s">
        <v>27</v>
      </c>
      <c r="C7" s="115"/>
      <c r="D7" s="115"/>
      <c r="E7" s="115"/>
      <c r="F7" s="5"/>
      <c r="G7" s="6"/>
      <c r="H7" s="6"/>
      <c r="I7" s="6"/>
      <c r="J7" s="6"/>
      <c r="K7" s="6"/>
    </row>
    <row r="8" spans="1:12" ht="45" x14ac:dyDescent="0.25">
      <c r="A8" s="9"/>
      <c r="B8" s="13" t="s">
        <v>40</v>
      </c>
      <c r="C8" s="115"/>
      <c r="D8" s="115"/>
      <c r="E8" s="115"/>
      <c r="F8" s="97" t="s">
        <v>131</v>
      </c>
      <c r="G8" s="6"/>
      <c r="H8" s="6"/>
      <c r="I8" s="6"/>
      <c r="J8" s="6"/>
      <c r="K8" s="6"/>
      <c r="L8" s="7"/>
    </row>
    <row r="9" spans="1:12" ht="30" x14ac:dyDescent="0.25">
      <c r="A9" s="9"/>
      <c r="B9" s="13" t="s">
        <v>28</v>
      </c>
      <c r="C9" s="115"/>
      <c r="D9" s="115"/>
      <c r="E9" s="115"/>
      <c r="F9" s="98" t="s">
        <v>14</v>
      </c>
      <c r="G9" s="6"/>
      <c r="H9" s="6"/>
      <c r="I9" s="6"/>
      <c r="J9" s="6"/>
      <c r="K9" s="6"/>
    </row>
    <row r="10" spans="1:12" ht="30" x14ac:dyDescent="0.25">
      <c r="A10" s="9"/>
      <c r="B10" s="13" t="s">
        <v>16</v>
      </c>
      <c r="C10" s="115"/>
      <c r="D10" s="115"/>
      <c r="E10" s="115"/>
      <c r="F10" s="97" t="s">
        <v>29</v>
      </c>
      <c r="G10" s="6"/>
      <c r="H10" s="6"/>
      <c r="I10" s="6"/>
      <c r="J10" s="6"/>
      <c r="K10" s="6"/>
      <c r="L10" s="7"/>
    </row>
    <row r="11" spans="1:12" ht="45" x14ac:dyDescent="0.25">
      <c r="A11" s="9"/>
      <c r="B11" s="13" t="s">
        <v>41</v>
      </c>
      <c r="C11" s="115"/>
      <c r="D11" s="115"/>
      <c r="E11" s="115"/>
      <c r="F11" s="97" t="s">
        <v>342</v>
      </c>
      <c r="G11" s="6"/>
      <c r="H11" s="6"/>
      <c r="I11" s="6"/>
      <c r="J11" s="6"/>
      <c r="K11" s="6"/>
      <c r="L11" s="7"/>
    </row>
    <row r="12" spans="1:12" s="6" customFormat="1" ht="14.45" x14ac:dyDescent="0.3">
      <c r="A12" s="9"/>
      <c r="B12" s="13"/>
      <c r="C12" s="115"/>
      <c r="D12" s="115"/>
      <c r="E12" s="116"/>
      <c r="F12" s="97"/>
      <c r="L12" s="7"/>
    </row>
    <row r="13" spans="1:12" ht="30" x14ac:dyDescent="0.25">
      <c r="A13" s="10">
        <v>2</v>
      </c>
      <c r="B13" s="11" t="s">
        <v>15</v>
      </c>
      <c r="C13" s="115"/>
      <c r="D13" s="115"/>
      <c r="E13" s="115"/>
      <c r="F13" s="95"/>
      <c r="G13" s="6"/>
      <c r="H13" s="6"/>
      <c r="I13" s="6"/>
      <c r="J13" s="6"/>
      <c r="K13" s="6"/>
      <c r="L13" s="7"/>
    </row>
    <row r="14" spans="1:12" x14ac:dyDescent="0.25">
      <c r="A14" s="9"/>
      <c r="B14" s="13" t="s">
        <v>42</v>
      </c>
      <c r="C14" s="115"/>
      <c r="D14" s="115"/>
      <c r="E14" s="115"/>
      <c r="F14" s="95"/>
      <c r="G14" s="6"/>
      <c r="H14" s="6"/>
      <c r="I14" s="6"/>
      <c r="J14" s="6"/>
      <c r="K14" s="6"/>
      <c r="L14" s="7"/>
    </row>
    <row r="15" spans="1:12" ht="30" x14ac:dyDescent="0.25">
      <c r="A15" s="9"/>
      <c r="B15" s="13" t="s">
        <v>43</v>
      </c>
      <c r="C15" s="115"/>
      <c r="D15" s="115"/>
      <c r="E15" s="115"/>
      <c r="F15" s="99"/>
      <c r="G15" s="6"/>
      <c r="H15" s="6"/>
      <c r="I15" s="6"/>
      <c r="J15" s="6"/>
      <c r="K15" s="6"/>
      <c r="L15" s="7"/>
    </row>
    <row r="16" spans="1:12" ht="75" x14ac:dyDescent="0.25">
      <c r="A16" s="9"/>
      <c r="B16" s="13" t="s">
        <v>44</v>
      </c>
      <c r="C16" s="115"/>
      <c r="D16" s="115"/>
      <c r="E16" s="115"/>
      <c r="F16" s="98" t="s">
        <v>17</v>
      </c>
      <c r="G16" s="6"/>
      <c r="H16" s="6"/>
      <c r="I16" s="6"/>
      <c r="J16" s="6"/>
      <c r="K16" s="6"/>
    </row>
    <row r="17" spans="1:12" s="6" customFormat="1" ht="14.45" x14ac:dyDescent="0.3">
      <c r="A17" s="9"/>
      <c r="B17" s="13"/>
      <c r="C17" s="115"/>
      <c r="D17" s="115"/>
      <c r="E17" s="116"/>
      <c r="F17" s="98"/>
    </row>
    <row r="18" spans="1:12" x14ac:dyDescent="0.25">
      <c r="A18" s="10">
        <v>3</v>
      </c>
      <c r="B18" s="11" t="s">
        <v>125</v>
      </c>
      <c r="C18" s="115"/>
      <c r="D18" s="115"/>
      <c r="E18" s="115"/>
      <c r="F18" s="95"/>
      <c r="G18" s="6"/>
      <c r="H18" s="6"/>
      <c r="I18" s="6"/>
      <c r="J18" s="6"/>
      <c r="K18" s="6"/>
      <c r="L18" s="6"/>
    </row>
    <row r="19" spans="1:12" ht="30" x14ac:dyDescent="0.25">
      <c r="A19" s="9"/>
      <c r="B19" s="13" t="s">
        <v>127</v>
      </c>
      <c r="C19" s="115"/>
      <c r="D19" s="115"/>
      <c r="E19" s="115"/>
      <c r="F19" s="95"/>
      <c r="G19" s="6"/>
      <c r="H19" s="6"/>
      <c r="I19" s="6"/>
      <c r="J19" s="6"/>
      <c r="K19" s="6"/>
      <c r="L19" s="6"/>
    </row>
    <row r="20" spans="1:12" ht="30" x14ac:dyDescent="0.25">
      <c r="A20" s="9"/>
      <c r="B20" s="13" t="s">
        <v>128</v>
      </c>
      <c r="C20" s="115"/>
      <c r="D20" s="115"/>
      <c r="E20" s="115"/>
      <c r="F20" s="95"/>
      <c r="G20" s="6"/>
      <c r="H20" s="6"/>
      <c r="I20" s="6"/>
      <c r="J20" s="6"/>
      <c r="K20" s="6"/>
      <c r="L20" s="6"/>
    </row>
    <row r="21" spans="1:12" ht="30" x14ac:dyDescent="0.25">
      <c r="A21" s="9"/>
      <c r="B21" s="13" t="s">
        <v>132</v>
      </c>
      <c r="C21" s="115"/>
      <c r="D21" s="115"/>
      <c r="E21" s="115"/>
      <c r="F21" s="95"/>
      <c r="G21" s="6"/>
      <c r="H21" s="6"/>
      <c r="I21" s="6"/>
      <c r="J21" s="6"/>
      <c r="K21" s="6"/>
      <c r="L21" s="6"/>
    </row>
    <row r="22" spans="1:12" ht="30" x14ac:dyDescent="0.25">
      <c r="A22" s="9"/>
      <c r="B22" s="13" t="s">
        <v>129</v>
      </c>
      <c r="C22" s="115"/>
      <c r="D22" s="115"/>
      <c r="E22" s="115"/>
      <c r="F22" s="95"/>
      <c r="G22" s="6"/>
      <c r="H22" s="6"/>
      <c r="I22" s="6"/>
      <c r="J22" s="6"/>
      <c r="K22" s="6"/>
      <c r="L22" s="6"/>
    </row>
    <row r="23" spans="1:12" x14ac:dyDescent="0.25">
      <c r="A23" s="9"/>
      <c r="B23" s="115" t="s">
        <v>409</v>
      </c>
      <c r="C23" s="115"/>
      <c r="D23" s="115"/>
      <c r="E23" s="115"/>
      <c r="F23" s="95"/>
      <c r="G23" s="6"/>
      <c r="H23" s="6"/>
      <c r="I23" s="6"/>
      <c r="J23" s="6"/>
      <c r="K23" s="6"/>
      <c r="L23" s="6"/>
    </row>
    <row r="24" spans="1:12" x14ac:dyDescent="0.25">
      <c r="A24" s="9"/>
      <c r="B24" s="13" t="s">
        <v>58</v>
      </c>
      <c r="C24" s="115"/>
      <c r="D24" s="115"/>
      <c r="E24" s="115"/>
      <c r="F24" s="95"/>
      <c r="G24" s="6"/>
      <c r="H24" s="6"/>
      <c r="I24" s="6"/>
      <c r="J24" s="6"/>
      <c r="K24" s="6"/>
      <c r="L24" s="6"/>
    </row>
    <row r="25" spans="1:12" ht="30" x14ac:dyDescent="0.25">
      <c r="A25" s="9"/>
      <c r="B25" s="13" t="s">
        <v>45</v>
      </c>
      <c r="C25" s="115"/>
      <c r="D25" s="115"/>
      <c r="E25" s="115"/>
      <c r="F25" s="99"/>
      <c r="G25" s="6"/>
      <c r="H25" s="6"/>
      <c r="I25" s="6"/>
      <c r="J25" s="6"/>
      <c r="K25" s="6"/>
      <c r="L25" s="6"/>
    </row>
    <row r="26" spans="1:12" ht="30" x14ac:dyDescent="0.25">
      <c r="A26" s="9"/>
      <c r="B26" s="13" t="s">
        <v>46</v>
      </c>
      <c r="C26" s="115"/>
      <c r="D26" s="115"/>
      <c r="E26" s="115"/>
      <c r="F26" s="99"/>
      <c r="G26" s="6"/>
      <c r="H26" s="6"/>
      <c r="I26" s="6"/>
      <c r="J26" s="6"/>
      <c r="K26" s="6"/>
      <c r="L26" s="6"/>
    </row>
    <row r="27" spans="1:12" ht="30" x14ac:dyDescent="0.25">
      <c r="A27" s="9"/>
      <c r="B27" s="13" t="s">
        <v>47</v>
      </c>
      <c r="C27" s="115"/>
      <c r="D27" s="115"/>
      <c r="E27" s="115"/>
      <c r="F27" s="99"/>
      <c r="G27" s="6"/>
      <c r="H27" s="6"/>
      <c r="I27" s="6"/>
      <c r="J27" s="6"/>
      <c r="K27" s="6"/>
      <c r="L27" s="6"/>
    </row>
    <row r="28" spans="1:12" s="6" customFormat="1" x14ac:dyDescent="0.25">
      <c r="A28" s="9"/>
      <c r="B28" s="13"/>
      <c r="C28" s="117"/>
      <c r="D28" s="117"/>
      <c r="E28" s="116"/>
      <c r="F28" s="99"/>
    </row>
    <row r="29" spans="1:12" s="6" customFormat="1" x14ac:dyDescent="0.25">
      <c r="A29" s="69">
        <v>4</v>
      </c>
      <c r="B29" s="11" t="s">
        <v>319</v>
      </c>
      <c r="C29" s="118"/>
      <c r="D29" s="118"/>
      <c r="E29" s="116"/>
      <c r="F29" s="99"/>
    </row>
    <row r="30" spans="1:12" s="6" customFormat="1" x14ac:dyDescent="0.25">
      <c r="A30" s="70"/>
      <c r="B30" s="71" t="s">
        <v>320</v>
      </c>
      <c r="C30" s="118"/>
      <c r="D30" s="118"/>
      <c r="E30" s="116"/>
      <c r="F30" s="99"/>
    </row>
    <row r="31" spans="1:12" s="6" customFormat="1" x14ac:dyDescent="0.25">
      <c r="A31" s="70"/>
      <c r="B31" s="71" t="s">
        <v>321</v>
      </c>
      <c r="C31" s="118"/>
      <c r="D31" s="118"/>
      <c r="E31" s="116"/>
      <c r="F31" s="99"/>
    </row>
    <row r="32" spans="1:12" s="6" customFormat="1" ht="30" x14ac:dyDescent="0.25">
      <c r="A32" s="70"/>
      <c r="B32" s="71" t="s">
        <v>322</v>
      </c>
      <c r="C32" s="118"/>
      <c r="D32" s="118"/>
      <c r="E32" s="116"/>
      <c r="F32" s="99"/>
    </row>
    <row r="33" spans="1:12" s="6" customFormat="1" x14ac:dyDescent="0.25">
      <c r="A33" s="70"/>
      <c r="B33" s="71" t="s">
        <v>323</v>
      </c>
      <c r="C33" s="118"/>
      <c r="D33" s="118"/>
      <c r="E33" s="116"/>
      <c r="F33" s="99"/>
    </row>
    <row r="34" spans="1:12" s="6" customFormat="1" x14ac:dyDescent="0.25">
      <c r="A34" s="9"/>
      <c r="B34" s="13"/>
      <c r="C34" s="118"/>
      <c r="D34" s="118"/>
      <c r="E34" s="116"/>
      <c r="F34" s="99"/>
    </row>
    <row r="35" spans="1:12" ht="30" x14ac:dyDescent="0.25">
      <c r="A35" s="10">
        <v>5</v>
      </c>
      <c r="B35" s="11" t="s">
        <v>1</v>
      </c>
      <c r="C35" s="115"/>
      <c r="D35" s="115"/>
      <c r="E35" s="115"/>
      <c r="F35" s="95"/>
      <c r="G35" s="6"/>
      <c r="H35" s="6"/>
      <c r="I35" s="6"/>
      <c r="J35" s="6"/>
      <c r="K35" s="6"/>
      <c r="L35" s="7"/>
    </row>
    <row r="36" spans="1:12" x14ac:dyDescent="0.25">
      <c r="A36" s="9"/>
      <c r="B36" s="13" t="s">
        <v>48</v>
      </c>
      <c r="C36" s="115"/>
      <c r="D36" s="115"/>
      <c r="E36" s="115"/>
      <c r="F36" s="95"/>
      <c r="G36" s="6"/>
      <c r="H36" s="6"/>
      <c r="I36" s="6"/>
      <c r="J36" s="6"/>
      <c r="K36" s="6"/>
      <c r="L36" s="7"/>
    </row>
    <row r="37" spans="1:12" ht="30" x14ac:dyDescent="0.25">
      <c r="A37" s="9"/>
      <c r="B37" s="12" t="s">
        <v>21</v>
      </c>
      <c r="C37" s="115"/>
      <c r="D37" s="115"/>
      <c r="E37" s="115"/>
      <c r="F37" s="99"/>
      <c r="G37" s="6"/>
      <c r="H37" s="6"/>
      <c r="I37" s="6"/>
      <c r="J37" s="6"/>
      <c r="K37" s="6"/>
      <c r="L37" s="7"/>
    </row>
    <row r="38" spans="1:12" ht="45" x14ac:dyDescent="0.25">
      <c r="A38" s="9"/>
      <c r="B38" s="16" t="s">
        <v>410</v>
      </c>
      <c r="C38" s="115"/>
      <c r="D38" s="115"/>
      <c r="E38" s="115"/>
      <c r="F38" s="100"/>
      <c r="G38" s="6"/>
      <c r="H38" s="6"/>
      <c r="I38" s="6"/>
      <c r="J38" s="6"/>
      <c r="K38" s="6"/>
      <c r="L38" s="7"/>
    </row>
    <row r="39" spans="1:12" s="6" customFormat="1" x14ac:dyDescent="0.25">
      <c r="A39" s="10">
        <v>6</v>
      </c>
      <c r="B39" s="175" t="s">
        <v>416</v>
      </c>
      <c r="C39" s="118"/>
      <c r="D39" s="118"/>
      <c r="E39" s="116"/>
      <c r="F39" s="99"/>
      <c r="L39" s="7"/>
    </row>
    <row r="40" spans="1:12" s="6" customFormat="1" x14ac:dyDescent="0.25">
      <c r="A40" s="9"/>
      <c r="B40" s="176"/>
      <c r="C40" s="118"/>
      <c r="D40" s="118"/>
      <c r="E40" s="116"/>
      <c r="F40" s="177"/>
      <c r="L40" s="7"/>
    </row>
    <row r="41" spans="1:12" s="6" customFormat="1" x14ac:dyDescent="0.25">
      <c r="A41" s="9"/>
      <c r="B41" s="178"/>
      <c r="C41" s="118"/>
      <c r="D41" s="118"/>
      <c r="E41" s="116"/>
      <c r="F41" s="177"/>
      <c r="L41" s="7"/>
    </row>
    <row r="42" spans="1:12" s="6" customFormat="1" x14ac:dyDescent="0.25">
      <c r="A42" s="9"/>
      <c r="B42" s="176"/>
      <c r="C42" s="118"/>
      <c r="D42" s="118"/>
      <c r="E42" s="116"/>
      <c r="F42" s="177"/>
      <c r="L42" s="7"/>
    </row>
    <row r="43" spans="1:12" s="6" customFormat="1" x14ac:dyDescent="0.25">
      <c r="A43" s="9"/>
      <c r="B43" s="178"/>
      <c r="C43" s="118"/>
      <c r="D43" s="118"/>
      <c r="E43" s="116"/>
      <c r="F43" s="177"/>
      <c r="L43" s="7"/>
    </row>
    <row r="44" spans="1:12" s="6" customFormat="1" x14ac:dyDescent="0.25">
      <c r="A44" s="9"/>
      <c r="B44" s="179"/>
      <c r="C44" s="118"/>
      <c r="D44" s="118"/>
      <c r="E44" s="118"/>
      <c r="F44" s="180"/>
      <c r="L44" s="7"/>
    </row>
    <row r="45" spans="1:12" s="6" customFormat="1" x14ac:dyDescent="0.25">
      <c r="A45" s="9"/>
      <c r="B45" s="16"/>
      <c r="C45" s="115"/>
      <c r="D45" s="115"/>
      <c r="E45" s="115"/>
      <c r="F45" s="100"/>
      <c r="L45" s="7"/>
    </row>
  </sheetData>
  <sheetProtection sheet="1" objects="1" scenarios="1"/>
  <dataConsolidate/>
  <mergeCells count="1">
    <mergeCell ref="C1:E1"/>
  </mergeCells>
  <dataValidations count="2">
    <dataValidation type="whole" allowBlank="1" showInputMessage="1" showErrorMessage="1" errorTitle="HUOM!" error="Luokitus sarakkeeseen kelpaa arvoksi vain luku 0, 1 tai 2. Mahdolliset lisäselvitykset ilmoita edellisessä sarakkeessa." promptTitle="Luokitteluohje" prompt="Anna luokitus numerolla:_x000a_0 = ei vaadi toimenpidettä_x000a_1 = vaatii lisäselvitystä_x000a_2 = toimenpide-ehdotus" sqref="E4:E45">
      <formula1>0</formula1>
      <formula2>2</formula2>
    </dataValidation>
    <dataValidation allowBlank="1" showInputMessage="1" showErrorMessage="1" promptTitle="Ohje" prompt="Muita esiin tulleita seikkoja, vapaata tekstiä" sqref="B40:B44"/>
  </dataValidations>
  <pageMargins left="0.39370078740157483" right="0.59055118110236227" top="0.74803149606299213" bottom="0.74803149606299213" header="0.31496062992125984" footer="0.31496062992125984"/>
  <pageSetup paperSize="9" scale="62" fitToHeight="0" orientation="landscape" horizontalDpi="300" verticalDpi="300" r:id="rId1"/>
  <headerFooter>
    <oddHeader>&amp;C&amp;F
&amp;A</oddHeader>
  </headerFooter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9" tint="0.59999389629810485"/>
    <pageSetUpPr fitToPage="1"/>
  </sheetPr>
  <dimension ref="A1:G37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" x14ac:dyDescent="0.25"/>
  <cols>
    <col min="1" max="1" width="4.42578125" style="3" customWidth="1"/>
    <col min="2" max="2" width="70.85546875" customWidth="1"/>
    <col min="3" max="3" width="20" customWidth="1"/>
    <col min="4" max="4" width="52.42578125" customWidth="1"/>
    <col min="5" max="5" width="21.7109375" style="6" customWidth="1"/>
    <col min="6" max="6" width="62.140625" style="5" customWidth="1"/>
  </cols>
  <sheetData>
    <row r="1" spans="1:7" s="15" customFormat="1" ht="20.25" thickBot="1" x14ac:dyDescent="0.35">
      <c r="A1" s="72"/>
      <c r="B1" s="119" t="str">
        <f>+Yhteenveto!B3</f>
        <v>Sahan nimi</v>
      </c>
      <c r="C1" s="239" t="s">
        <v>133</v>
      </c>
      <c r="D1" s="239"/>
      <c r="E1" s="239"/>
      <c r="F1" s="120" t="s">
        <v>126</v>
      </c>
    </row>
    <row r="2" spans="1:7" s="15" customFormat="1" ht="56.25" thickTop="1" thickBot="1" x14ac:dyDescent="0.35">
      <c r="A2" s="72"/>
      <c r="B2" s="188" t="s">
        <v>345</v>
      </c>
      <c r="C2" s="188" t="s">
        <v>61</v>
      </c>
      <c r="D2" s="189" t="s">
        <v>337</v>
      </c>
      <c r="E2" s="190" t="s">
        <v>341</v>
      </c>
      <c r="F2" s="191" t="s">
        <v>126</v>
      </c>
    </row>
    <row r="3" spans="1:7" thickTop="1" x14ac:dyDescent="0.3">
      <c r="B3" s="192"/>
      <c r="C3" s="193"/>
      <c r="D3" s="193"/>
      <c r="E3" s="194"/>
      <c r="F3" s="195"/>
    </row>
    <row r="4" spans="1:7" x14ac:dyDescent="0.25">
      <c r="A4" s="10">
        <v>1</v>
      </c>
      <c r="B4" s="181" t="s">
        <v>66</v>
      </c>
      <c r="C4" s="197"/>
      <c r="D4" s="197"/>
      <c r="E4" s="197"/>
      <c r="F4" s="185"/>
    </row>
    <row r="5" spans="1:7" s="6" customFormat="1" ht="60" x14ac:dyDescent="0.25">
      <c r="A5" s="10"/>
      <c r="B5" s="19" t="s">
        <v>67</v>
      </c>
      <c r="C5" s="124"/>
      <c r="D5" s="124"/>
      <c r="E5" s="124"/>
      <c r="F5" s="122" t="s">
        <v>312</v>
      </c>
      <c r="G5" s="7"/>
    </row>
    <row r="6" spans="1:7" s="6" customFormat="1" ht="14.45" x14ac:dyDescent="0.3">
      <c r="A6" s="10"/>
      <c r="B6" s="182" t="s">
        <v>228</v>
      </c>
      <c r="C6" s="197"/>
      <c r="D6" s="197"/>
      <c r="E6" s="197"/>
      <c r="F6" s="185"/>
      <c r="G6" s="7"/>
    </row>
    <row r="7" spans="1:7" s="6" customFormat="1" ht="14.45" x14ac:dyDescent="0.3">
      <c r="A7" s="10"/>
      <c r="B7" s="19" t="s">
        <v>104</v>
      </c>
      <c r="C7" s="124"/>
      <c r="D7" s="124"/>
      <c r="E7" s="124"/>
      <c r="F7" s="121"/>
      <c r="G7" s="7"/>
    </row>
    <row r="8" spans="1:7" s="6" customFormat="1" x14ac:dyDescent="0.25">
      <c r="A8" s="10"/>
      <c r="B8" s="183" t="s">
        <v>205</v>
      </c>
      <c r="C8" s="197"/>
      <c r="D8" s="197"/>
      <c r="E8" s="197"/>
      <c r="F8" s="185"/>
      <c r="G8" s="7"/>
    </row>
    <row r="9" spans="1:7" s="6" customFormat="1" x14ac:dyDescent="0.25">
      <c r="A9" s="10"/>
      <c r="B9" s="61" t="s">
        <v>271</v>
      </c>
      <c r="C9" s="124"/>
      <c r="D9" s="124"/>
      <c r="E9" s="124"/>
      <c r="F9" s="121"/>
    </row>
    <row r="10" spans="1:7" s="6" customFormat="1" x14ac:dyDescent="0.25">
      <c r="A10" s="10"/>
      <c r="B10" s="183" t="s">
        <v>206</v>
      </c>
      <c r="C10" s="197"/>
      <c r="D10" s="197"/>
      <c r="E10" s="197"/>
      <c r="F10" s="185"/>
    </row>
    <row r="11" spans="1:7" s="6" customFormat="1" x14ac:dyDescent="0.25">
      <c r="A11" s="10"/>
      <c r="B11" s="19" t="s">
        <v>207</v>
      </c>
      <c r="C11" s="124"/>
      <c r="D11" s="124"/>
      <c r="E11" s="124"/>
      <c r="F11" s="121"/>
    </row>
    <row r="12" spans="1:7" s="6" customFormat="1" x14ac:dyDescent="0.25">
      <c r="A12" s="10"/>
      <c r="B12" s="183" t="s">
        <v>208</v>
      </c>
      <c r="C12" s="197"/>
      <c r="D12" s="197"/>
      <c r="E12" s="197"/>
      <c r="F12" s="185" t="s">
        <v>229</v>
      </c>
    </row>
    <row r="13" spans="1:7" s="6" customFormat="1" ht="14.45" x14ac:dyDescent="0.3">
      <c r="A13" s="10"/>
      <c r="B13" s="19" t="s">
        <v>230</v>
      </c>
      <c r="C13" s="124"/>
      <c r="D13" s="124"/>
      <c r="E13" s="124"/>
      <c r="F13" s="121"/>
    </row>
    <row r="14" spans="1:7" s="6" customFormat="1" x14ac:dyDescent="0.25">
      <c r="A14" s="10"/>
      <c r="B14" s="183" t="s">
        <v>114</v>
      </c>
      <c r="C14" s="197"/>
      <c r="D14" s="197"/>
      <c r="E14" s="197"/>
      <c r="F14" s="185" t="s">
        <v>231</v>
      </c>
    </row>
    <row r="15" spans="1:7" s="6" customFormat="1" ht="30" x14ac:dyDescent="0.25">
      <c r="A15" s="10"/>
      <c r="B15" s="19" t="s">
        <v>87</v>
      </c>
      <c r="C15" s="124"/>
      <c r="D15" s="124"/>
      <c r="E15" s="124"/>
      <c r="F15" s="123" t="s">
        <v>302</v>
      </c>
    </row>
    <row r="16" spans="1:7" s="6" customFormat="1" x14ac:dyDescent="0.25">
      <c r="A16" s="10"/>
      <c r="B16" s="183" t="s">
        <v>88</v>
      </c>
      <c r="C16" s="197"/>
      <c r="D16" s="197"/>
      <c r="E16" s="197"/>
      <c r="F16" s="185"/>
    </row>
    <row r="17" spans="1:7" s="6" customFormat="1" x14ac:dyDescent="0.25">
      <c r="A17" s="10"/>
      <c r="B17" s="19" t="s">
        <v>232</v>
      </c>
      <c r="C17" s="124"/>
      <c r="D17" s="124"/>
      <c r="E17" s="124"/>
      <c r="F17" s="121"/>
    </row>
    <row r="18" spans="1:7" s="6" customFormat="1" x14ac:dyDescent="0.25">
      <c r="A18" s="10"/>
      <c r="B18" s="183" t="s">
        <v>272</v>
      </c>
      <c r="C18" s="197"/>
      <c r="D18" s="197"/>
      <c r="E18" s="197"/>
      <c r="F18" s="185"/>
    </row>
    <row r="19" spans="1:7" s="6" customFormat="1" x14ac:dyDescent="0.25">
      <c r="A19" s="10"/>
      <c r="B19" s="19" t="s">
        <v>273</v>
      </c>
      <c r="C19" s="124"/>
      <c r="D19" s="124"/>
      <c r="E19" s="124"/>
      <c r="F19" s="121"/>
    </row>
    <row r="20" spans="1:7" s="6" customFormat="1" ht="14.45" x14ac:dyDescent="0.3">
      <c r="A20" s="10"/>
      <c r="B20" s="183"/>
      <c r="C20" s="197"/>
      <c r="D20" s="197"/>
      <c r="E20" s="197"/>
      <c r="F20" s="185"/>
      <c r="G20" s="7"/>
    </row>
    <row r="21" spans="1:7" s="6" customFormat="1" ht="14.45" x14ac:dyDescent="0.3">
      <c r="A21" s="10">
        <v>2</v>
      </c>
      <c r="B21" s="56" t="s">
        <v>69</v>
      </c>
      <c r="C21" s="124"/>
      <c r="D21" s="124"/>
      <c r="E21" s="124"/>
      <c r="F21" s="121"/>
      <c r="G21" s="7"/>
    </row>
    <row r="22" spans="1:7" s="6" customFormat="1" x14ac:dyDescent="0.25">
      <c r="A22" s="10"/>
      <c r="B22" s="183" t="s">
        <v>70</v>
      </c>
      <c r="C22" s="197"/>
      <c r="D22" s="197"/>
      <c r="E22" s="197"/>
      <c r="F22" s="185"/>
      <c r="G22" s="7"/>
    </row>
    <row r="23" spans="1:7" s="6" customFormat="1" x14ac:dyDescent="0.25">
      <c r="A23" s="10"/>
      <c r="B23" s="19" t="s">
        <v>103</v>
      </c>
      <c r="C23" s="124"/>
      <c r="D23" s="124"/>
      <c r="E23" s="124"/>
      <c r="F23" s="121"/>
      <c r="G23" s="7"/>
    </row>
    <row r="24" spans="1:7" ht="30" x14ac:dyDescent="0.25">
      <c r="A24" s="10"/>
      <c r="B24" s="183" t="s">
        <v>209</v>
      </c>
      <c r="C24" s="197"/>
      <c r="D24" s="197"/>
      <c r="E24" s="197"/>
      <c r="F24" s="187" t="s">
        <v>301</v>
      </c>
    </row>
    <row r="25" spans="1:7" ht="30" x14ac:dyDescent="0.25">
      <c r="A25" s="10"/>
      <c r="B25" s="19" t="s">
        <v>275</v>
      </c>
      <c r="C25" s="124"/>
      <c r="D25" s="124"/>
      <c r="E25" s="124"/>
      <c r="F25" s="121" t="s">
        <v>278</v>
      </c>
    </row>
    <row r="26" spans="1:7" ht="14.45" x14ac:dyDescent="0.3">
      <c r="A26" s="10"/>
      <c r="B26" s="184" t="s">
        <v>274</v>
      </c>
      <c r="C26" s="197"/>
      <c r="D26" s="197"/>
      <c r="E26" s="197"/>
      <c r="F26" s="187"/>
    </row>
    <row r="27" spans="1:7" x14ac:dyDescent="0.25">
      <c r="A27" s="10"/>
      <c r="B27" s="19" t="s">
        <v>310</v>
      </c>
      <c r="C27" s="124"/>
      <c r="D27" s="124"/>
      <c r="E27" s="124"/>
      <c r="F27" s="121"/>
    </row>
    <row r="28" spans="1:7" ht="30" x14ac:dyDescent="0.25">
      <c r="A28" s="10"/>
      <c r="B28" s="183" t="s">
        <v>260</v>
      </c>
      <c r="C28" s="197"/>
      <c r="D28" s="197"/>
      <c r="E28" s="197"/>
      <c r="F28" s="185"/>
    </row>
    <row r="29" spans="1:7" x14ac:dyDescent="0.25">
      <c r="A29" s="10"/>
      <c r="B29" s="19" t="s">
        <v>276</v>
      </c>
      <c r="C29" s="124"/>
      <c r="D29" s="124"/>
      <c r="E29" s="124"/>
      <c r="F29" s="121"/>
    </row>
    <row r="30" spans="1:7" x14ac:dyDescent="0.25">
      <c r="A30" s="10"/>
      <c r="B30" s="183" t="s">
        <v>277</v>
      </c>
      <c r="C30" s="197"/>
      <c r="D30" s="197"/>
      <c r="E30" s="197"/>
      <c r="F30" s="185"/>
    </row>
    <row r="31" spans="1:7" s="6" customFormat="1" ht="14.45" x14ac:dyDescent="0.3">
      <c r="A31" s="10">
        <v>3</v>
      </c>
      <c r="B31" s="56" t="s">
        <v>416</v>
      </c>
      <c r="C31" s="124"/>
      <c r="D31" s="124"/>
      <c r="E31" s="124"/>
      <c r="F31" s="121"/>
    </row>
    <row r="32" spans="1:7" s="6" customFormat="1" ht="14.45" x14ac:dyDescent="0.3">
      <c r="A32" s="10"/>
      <c r="B32" s="196"/>
      <c r="C32" s="197"/>
      <c r="D32" s="197"/>
      <c r="E32" s="197"/>
      <c r="F32" s="185"/>
    </row>
    <row r="33" spans="1:6" s="6" customFormat="1" ht="14.45" x14ac:dyDescent="0.3">
      <c r="A33" s="10"/>
      <c r="B33" s="198"/>
      <c r="C33" s="124"/>
      <c r="D33" s="124"/>
      <c r="E33" s="124"/>
      <c r="F33" s="121"/>
    </row>
    <row r="34" spans="1:6" s="6" customFormat="1" ht="14.45" x14ac:dyDescent="0.3">
      <c r="A34" s="10"/>
      <c r="B34" s="196"/>
      <c r="C34" s="197"/>
      <c r="D34" s="197"/>
      <c r="E34" s="197"/>
      <c r="F34" s="185"/>
    </row>
    <row r="35" spans="1:6" ht="14.45" x14ac:dyDescent="0.3">
      <c r="B35" s="198"/>
      <c r="C35" s="124"/>
      <c r="D35" s="124"/>
      <c r="E35" s="124"/>
      <c r="F35" s="121"/>
    </row>
    <row r="36" spans="1:6" ht="14.45" x14ac:dyDescent="0.3">
      <c r="B36" s="199"/>
      <c r="C36" s="200"/>
      <c r="D36" s="200"/>
      <c r="E36" s="200"/>
      <c r="F36" s="186"/>
    </row>
    <row r="37" spans="1:6" x14ac:dyDescent="0.25">
      <c r="B37" s="14"/>
      <c r="C37" s="51"/>
      <c r="D37" s="51"/>
      <c r="E37" s="30"/>
      <c r="F37" s="98"/>
    </row>
  </sheetData>
  <sheetProtection sheet="1" objects="1" scenarios="1"/>
  <mergeCells count="1">
    <mergeCell ref="C1:E1"/>
  </mergeCells>
  <dataValidations count="2">
    <dataValidation type="whole" allowBlank="1" showInputMessage="1" showErrorMessage="1" errorTitle="HUOM!" error="Luokitus sarakkeeseen kelpaa arvoksi vain luku 0, 1 tai 2. Mahdolliset lisäselvitykset ilmoita edellisessä sarakkeessa." promptTitle="Luokitteluohje" prompt="Anna luokitus numerolla:_x000a_0 = ei vaadi toimenpidettä_x000a_1 = vaatii lisäselvitystä_x000a_2 = toimenpide-ehdotus" sqref="E4:E36">
      <formula1>0</formula1>
      <formula2>2</formula2>
    </dataValidation>
    <dataValidation allowBlank="1" showInputMessage="1" showErrorMessage="1" promptTitle="Ohje" prompt="Muita esiin tulleita seikkoja, vapaata tekstiä" sqref="B32:B36"/>
  </dataValidations>
  <pageMargins left="0.70866141732283472" right="0.70866141732283472" top="0.74803149606299213" bottom="0.74803149606299213" header="0.31496062992125984" footer="0.31496062992125984"/>
  <pageSetup paperSize="9" scale="56" fitToHeight="0" orientation="landscape" horizontalDpi="300" verticalDpi="300" r:id="rId1"/>
  <headerFooter>
    <oddHeader>&amp;C&amp;F
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92D050"/>
    <pageSetUpPr fitToPage="1"/>
  </sheetPr>
  <dimension ref="A1:G51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" x14ac:dyDescent="0.25"/>
  <cols>
    <col min="1" max="1" width="3.5703125" customWidth="1"/>
    <col min="2" max="2" width="53.85546875" style="14" customWidth="1"/>
    <col min="3" max="3" width="32" style="14" customWidth="1"/>
    <col min="4" max="4" width="55.42578125" style="14" customWidth="1"/>
    <col min="5" max="5" width="20.28515625" style="14" customWidth="1"/>
    <col min="6" max="6" width="63.42578125" style="98" customWidth="1"/>
  </cols>
  <sheetData>
    <row r="1" spans="1:6" ht="20.25" thickBot="1" x14ac:dyDescent="0.35">
      <c r="B1" s="129" t="str">
        <f>Yhteenveto!B3</f>
        <v>Sahan nimi</v>
      </c>
      <c r="C1" s="240" t="s">
        <v>403</v>
      </c>
      <c r="D1" s="240"/>
      <c r="E1" s="240"/>
      <c r="F1" s="130" t="s">
        <v>126</v>
      </c>
    </row>
    <row r="2" spans="1:6" ht="55.5" thickTop="1" thickBot="1" x14ac:dyDescent="0.3">
      <c r="B2" s="127" t="s">
        <v>346</v>
      </c>
      <c r="C2" s="127" t="s">
        <v>61</v>
      </c>
      <c r="D2" s="127" t="s">
        <v>337</v>
      </c>
      <c r="E2" s="128" t="s">
        <v>341</v>
      </c>
      <c r="F2" s="212" t="s">
        <v>126</v>
      </c>
    </row>
    <row r="3" spans="1:6" s="52" customFormat="1" thickTop="1" x14ac:dyDescent="0.3">
      <c r="B3" s="126"/>
      <c r="C3" s="131"/>
      <c r="D3" s="131"/>
      <c r="E3" s="131"/>
      <c r="F3" s="169"/>
    </row>
    <row r="4" spans="1:6" s="9" customFormat="1" ht="14.45" x14ac:dyDescent="0.3">
      <c r="A4" s="10">
        <v>1</v>
      </c>
      <c r="B4" s="135" t="s">
        <v>352</v>
      </c>
      <c r="C4" s="134"/>
      <c r="D4" s="134"/>
      <c r="E4" s="134"/>
      <c r="F4" s="125"/>
    </row>
    <row r="5" spans="1:6" s="6" customFormat="1" ht="30" x14ac:dyDescent="0.25">
      <c r="A5" s="3"/>
      <c r="B5" s="166" t="s">
        <v>353</v>
      </c>
      <c r="C5" s="132"/>
      <c r="D5" s="132"/>
      <c r="E5" s="132"/>
      <c r="F5" s="133" t="s">
        <v>354</v>
      </c>
    </row>
    <row r="6" spans="1:6" s="6" customFormat="1" ht="30" x14ac:dyDescent="0.25">
      <c r="A6" s="3"/>
      <c r="B6" s="168" t="s">
        <v>355</v>
      </c>
      <c r="C6" s="134"/>
      <c r="D6" s="134"/>
      <c r="E6" s="134"/>
      <c r="F6" s="204" t="s">
        <v>356</v>
      </c>
    </row>
    <row r="7" spans="1:6" s="6" customFormat="1" ht="14.45" x14ac:dyDescent="0.3">
      <c r="A7" s="165">
        <v>2</v>
      </c>
      <c r="B7" s="54" t="s">
        <v>357</v>
      </c>
      <c r="C7" s="132"/>
      <c r="D7" s="132"/>
      <c r="E7" s="132"/>
      <c r="F7" s="205"/>
    </row>
    <row r="8" spans="1:6" s="6" customFormat="1" ht="14.45" x14ac:dyDescent="0.3">
      <c r="A8" s="10"/>
      <c r="B8" s="168" t="s">
        <v>358</v>
      </c>
      <c r="C8" s="134"/>
      <c r="D8" s="134"/>
      <c r="E8" s="134"/>
      <c r="F8" s="206"/>
    </row>
    <row r="9" spans="1:6" s="6" customFormat="1" x14ac:dyDescent="0.25">
      <c r="A9" s="10"/>
      <c r="B9" s="166" t="s">
        <v>359</v>
      </c>
      <c r="C9" s="132"/>
      <c r="D9" s="132"/>
      <c r="E9" s="132"/>
      <c r="F9" s="205"/>
    </row>
    <row r="10" spans="1:6" s="6" customFormat="1" ht="30" x14ac:dyDescent="0.25">
      <c r="A10" s="10"/>
      <c r="B10" s="168" t="s">
        <v>360</v>
      </c>
      <c r="C10" s="134"/>
      <c r="D10" s="134"/>
      <c r="E10" s="134"/>
      <c r="F10" s="204" t="s">
        <v>361</v>
      </c>
    </row>
    <row r="11" spans="1:6" s="6" customFormat="1" ht="30" x14ac:dyDescent="0.25">
      <c r="A11" s="10"/>
      <c r="B11" s="166" t="s">
        <v>362</v>
      </c>
      <c r="C11" s="132"/>
      <c r="D11" s="132"/>
      <c r="E11" s="132"/>
      <c r="F11" s="205"/>
    </row>
    <row r="12" spans="1:6" s="6" customFormat="1" ht="28.9" x14ac:dyDescent="0.3">
      <c r="A12" s="10"/>
      <c r="B12" s="168" t="s">
        <v>363</v>
      </c>
      <c r="C12" s="134"/>
      <c r="D12" s="134"/>
      <c r="E12" s="134"/>
      <c r="F12" s="206"/>
    </row>
    <row r="13" spans="1:6" s="6" customFormat="1" ht="30" x14ac:dyDescent="0.25">
      <c r="A13" s="10"/>
      <c r="B13" s="166" t="s">
        <v>364</v>
      </c>
      <c r="C13" s="132"/>
      <c r="D13" s="132"/>
      <c r="E13" s="132"/>
      <c r="F13" s="205"/>
    </row>
    <row r="14" spans="1:6" s="6" customFormat="1" x14ac:dyDescent="0.25">
      <c r="A14" s="10">
        <v>3</v>
      </c>
      <c r="B14" s="203" t="s">
        <v>365</v>
      </c>
      <c r="C14" s="134"/>
      <c r="D14" s="134"/>
      <c r="E14" s="134"/>
      <c r="F14" s="204" t="s">
        <v>366</v>
      </c>
    </row>
    <row r="15" spans="1:6" s="6" customFormat="1" ht="30" x14ac:dyDescent="0.25">
      <c r="A15" s="10"/>
      <c r="B15" s="166" t="s">
        <v>367</v>
      </c>
      <c r="C15" s="132"/>
      <c r="D15" s="132"/>
      <c r="E15" s="132"/>
      <c r="F15" s="205"/>
    </row>
    <row r="16" spans="1:6" s="6" customFormat="1" ht="28.9" x14ac:dyDescent="0.3">
      <c r="A16" s="10"/>
      <c r="B16" s="168" t="s">
        <v>368</v>
      </c>
      <c r="C16" s="134"/>
      <c r="D16" s="134"/>
      <c r="E16" s="134"/>
      <c r="F16" s="206"/>
    </row>
    <row r="17" spans="1:6" s="6" customFormat="1" ht="14.45" x14ac:dyDescent="0.3">
      <c r="A17" s="10"/>
      <c r="B17" s="166" t="s">
        <v>369</v>
      </c>
      <c r="C17" s="132"/>
      <c r="D17" s="132"/>
      <c r="E17" s="132"/>
      <c r="F17" s="133"/>
    </row>
    <row r="18" spans="1:6" s="6" customFormat="1" ht="30" x14ac:dyDescent="0.25">
      <c r="A18" s="10"/>
      <c r="B18" s="168" t="s">
        <v>370</v>
      </c>
      <c r="C18" s="134"/>
      <c r="D18" s="134"/>
      <c r="E18" s="134"/>
      <c r="F18" s="204" t="s">
        <v>371</v>
      </c>
    </row>
    <row r="19" spans="1:6" s="6" customFormat="1" ht="14.45" x14ac:dyDescent="0.3">
      <c r="A19" s="10"/>
      <c r="B19" s="166" t="s">
        <v>372</v>
      </c>
      <c r="C19" s="132"/>
      <c r="D19" s="132"/>
      <c r="E19" s="132"/>
      <c r="F19" s="205"/>
    </row>
    <row r="20" spans="1:6" s="6" customFormat="1" ht="30" x14ac:dyDescent="0.25">
      <c r="A20" s="10"/>
      <c r="B20" s="168" t="s">
        <v>373</v>
      </c>
      <c r="C20" s="134"/>
      <c r="D20" s="134"/>
      <c r="E20" s="134"/>
      <c r="F20" s="206"/>
    </row>
    <row r="21" spans="1:6" s="6" customFormat="1" ht="14.45" x14ac:dyDescent="0.3">
      <c r="A21" s="10"/>
      <c r="B21" s="166" t="s">
        <v>374</v>
      </c>
      <c r="C21" s="132"/>
      <c r="D21" s="132"/>
      <c r="E21" s="132"/>
      <c r="F21" s="205"/>
    </row>
    <row r="22" spans="1:6" s="6" customFormat="1" x14ac:dyDescent="0.25">
      <c r="A22" s="10"/>
      <c r="B22" s="168" t="s">
        <v>375</v>
      </c>
      <c r="C22" s="134"/>
      <c r="D22" s="134"/>
      <c r="E22" s="134"/>
      <c r="F22" s="204" t="s">
        <v>376</v>
      </c>
    </row>
    <row r="23" spans="1:6" s="6" customFormat="1" ht="14.45" x14ac:dyDescent="0.3">
      <c r="A23" s="10"/>
      <c r="B23" s="166" t="s">
        <v>377</v>
      </c>
      <c r="C23" s="132"/>
      <c r="D23" s="132"/>
      <c r="E23" s="132"/>
      <c r="F23" s="205"/>
    </row>
    <row r="24" spans="1:6" s="6" customFormat="1" ht="14.45" x14ac:dyDescent="0.3">
      <c r="A24" s="10"/>
      <c r="B24" s="168" t="s">
        <v>378</v>
      </c>
      <c r="C24" s="134"/>
      <c r="D24" s="134"/>
      <c r="E24" s="134"/>
      <c r="F24" s="206"/>
    </row>
    <row r="25" spans="1:6" s="6" customFormat="1" x14ac:dyDescent="0.25">
      <c r="A25" s="10">
        <v>4</v>
      </c>
      <c r="B25" s="167" t="s">
        <v>379</v>
      </c>
      <c r="C25" s="132"/>
      <c r="D25" s="132"/>
      <c r="E25" s="132"/>
      <c r="F25" s="133"/>
    </row>
    <row r="26" spans="1:6" s="6" customFormat="1" ht="30" x14ac:dyDescent="0.25">
      <c r="A26" s="10"/>
      <c r="B26" s="168" t="s">
        <v>380</v>
      </c>
      <c r="C26" s="134"/>
      <c r="D26" s="134"/>
      <c r="E26" s="134"/>
      <c r="F26" s="204"/>
    </row>
    <row r="27" spans="1:6" s="6" customFormat="1" ht="30" x14ac:dyDescent="0.25">
      <c r="A27" s="10"/>
      <c r="B27" s="166" t="s">
        <v>381</v>
      </c>
      <c r="C27" s="132"/>
      <c r="D27" s="132"/>
      <c r="E27" s="132"/>
      <c r="F27" s="205"/>
    </row>
    <row r="28" spans="1:6" s="6" customFormat="1" ht="30" x14ac:dyDescent="0.25">
      <c r="A28" s="10"/>
      <c r="B28" s="168" t="s">
        <v>382</v>
      </c>
      <c r="C28" s="134"/>
      <c r="D28" s="134"/>
      <c r="E28" s="134"/>
      <c r="F28" s="206"/>
    </row>
    <row r="29" spans="1:6" s="6" customFormat="1" ht="30" x14ac:dyDescent="0.25">
      <c r="A29" s="10"/>
      <c r="B29" s="166" t="s">
        <v>383</v>
      </c>
      <c r="C29" s="132"/>
      <c r="D29" s="132"/>
      <c r="E29" s="132"/>
      <c r="F29" s="133"/>
    </row>
    <row r="30" spans="1:6" s="6" customFormat="1" ht="45" x14ac:dyDescent="0.25">
      <c r="A30" s="10"/>
      <c r="B30" s="168" t="s">
        <v>384</v>
      </c>
      <c r="C30" s="134"/>
      <c r="D30" s="134"/>
      <c r="E30" s="134"/>
      <c r="F30" s="204"/>
    </row>
    <row r="31" spans="1:6" s="6" customFormat="1" ht="45" x14ac:dyDescent="0.25">
      <c r="A31" s="10"/>
      <c r="B31" s="166" t="s">
        <v>385</v>
      </c>
      <c r="C31" s="132"/>
      <c r="D31" s="132"/>
      <c r="E31" s="132"/>
      <c r="F31" s="133" t="s">
        <v>386</v>
      </c>
    </row>
    <row r="32" spans="1:6" s="6" customFormat="1" ht="30" x14ac:dyDescent="0.25">
      <c r="A32" s="10"/>
      <c r="B32" s="168" t="s">
        <v>387</v>
      </c>
      <c r="C32" s="134"/>
      <c r="D32" s="134"/>
      <c r="E32" s="134"/>
      <c r="F32" s="204"/>
    </row>
    <row r="33" spans="1:7" s="6" customFormat="1" ht="30" x14ac:dyDescent="0.25">
      <c r="A33" s="3"/>
      <c r="B33" s="166" t="s">
        <v>388</v>
      </c>
      <c r="C33" s="132"/>
      <c r="D33" s="132"/>
      <c r="E33" s="132"/>
      <c r="F33" s="133"/>
    </row>
    <row r="34" spans="1:7" s="6" customFormat="1" x14ac:dyDescent="0.25">
      <c r="A34" s="3"/>
      <c r="B34" s="125" t="s">
        <v>389</v>
      </c>
      <c r="C34" s="134"/>
      <c r="D34" s="134"/>
      <c r="E34" s="134"/>
      <c r="F34" s="204"/>
    </row>
    <row r="35" spans="1:7" s="6" customFormat="1" ht="30" x14ac:dyDescent="0.25">
      <c r="A35" s="3"/>
      <c r="B35" s="166" t="s">
        <v>390</v>
      </c>
      <c r="C35" s="132"/>
      <c r="D35" s="132"/>
      <c r="E35" s="132"/>
      <c r="F35" s="133" t="s">
        <v>391</v>
      </c>
      <c r="G35" s="55"/>
    </row>
    <row r="36" spans="1:7" s="6" customFormat="1" x14ac:dyDescent="0.25">
      <c r="A36" s="3"/>
      <c r="B36" s="168" t="s">
        <v>392</v>
      </c>
      <c r="C36" s="134"/>
      <c r="D36" s="134"/>
      <c r="E36" s="134"/>
      <c r="F36" s="204"/>
    </row>
    <row r="37" spans="1:7" s="6" customFormat="1" ht="30" x14ac:dyDescent="0.25">
      <c r="A37" s="3">
        <v>5</v>
      </c>
      <c r="B37" s="54" t="s">
        <v>393</v>
      </c>
      <c r="C37" s="132"/>
      <c r="D37" s="132"/>
      <c r="E37" s="132"/>
      <c r="F37" s="133"/>
    </row>
    <row r="38" spans="1:7" s="6" customFormat="1" ht="30" x14ac:dyDescent="0.25">
      <c r="A38" s="3"/>
      <c r="B38" s="125" t="s">
        <v>394</v>
      </c>
      <c r="C38" s="134"/>
      <c r="D38" s="134"/>
      <c r="E38" s="134"/>
      <c r="F38" s="204"/>
    </row>
    <row r="39" spans="1:7" s="6" customFormat="1" x14ac:dyDescent="0.25">
      <c r="A39" s="3"/>
      <c r="B39" s="55" t="s">
        <v>395</v>
      </c>
      <c r="C39" s="132"/>
      <c r="D39" s="132"/>
      <c r="E39" s="132"/>
      <c r="F39" s="133"/>
    </row>
    <row r="40" spans="1:7" s="6" customFormat="1" x14ac:dyDescent="0.25">
      <c r="A40" s="3"/>
      <c r="B40" s="125"/>
      <c r="C40" s="134"/>
      <c r="D40" s="134"/>
      <c r="E40" s="134"/>
      <c r="F40" s="204"/>
    </row>
    <row r="41" spans="1:7" s="6" customFormat="1" ht="30" x14ac:dyDescent="0.25">
      <c r="A41" s="3">
        <v>6</v>
      </c>
      <c r="B41" s="54" t="s">
        <v>396</v>
      </c>
      <c r="C41" s="132"/>
      <c r="D41" s="132"/>
      <c r="E41" s="132"/>
      <c r="F41" s="133" t="s">
        <v>397</v>
      </c>
    </row>
    <row r="42" spans="1:7" s="6" customFormat="1" ht="30" x14ac:dyDescent="0.25">
      <c r="A42" s="3"/>
      <c r="B42" s="168" t="s">
        <v>398</v>
      </c>
      <c r="C42" s="134"/>
      <c r="D42" s="134"/>
      <c r="E42" s="134"/>
      <c r="F42" s="204" t="s">
        <v>399</v>
      </c>
    </row>
    <row r="43" spans="1:7" s="6" customFormat="1" ht="30" x14ac:dyDescent="0.25">
      <c r="A43" s="3"/>
      <c r="B43" s="166" t="s">
        <v>400</v>
      </c>
      <c r="C43" s="132"/>
      <c r="D43" s="132"/>
      <c r="E43" s="132"/>
      <c r="F43" s="133" t="s">
        <v>401</v>
      </c>
    </row>
    <row r="44" spans="1:7" s="6" customFormat="1" x14ac:dyDescent="0.25">
      <c r="A44" s="3"/>
      <c r="B44" s="125" t="s">
        <v>210</v>
      </c>
      <c r="C44" s="134"/>
      <c r="D44" s="134"/>
      <c r="E44" s="134"/>
      <c r="F44" s="204"/>
    </row>
    <row r="45" spans="1:7" s="6" customFormat="1" x14ac:dyDescent="0.25">
      <c r="A45" s="3"/>
      <c r="B45" s="201" t="s">
        <v>402</v>
      </c>
      <c r="C45" s="202"/>
      <c r="D45" s="202"/>
      <c r="E45" s="202"/>
      <c r="F45" s="207"/>
    </row>
    <row r="46" spans="1:7" s="6" customFormat="1" x14ac:dyDescent="0.25">
      <c r="A46" s="3">
        <v>7</v>
      </c>
      <c r="B46" s="135" t="s">
        <v>416</v>
      </c>
      <c r="C46" s="134"/>
      <c r="D46" s="134"/>
      <c r="E46" s="134"/>
      <c r="F46" s="204"/>
    </row>
    <row r="47" spans="1:7" s="6" customFormat="1" x14ac:dyDescent="0.25">
      <c r="A47" s="3"/>
      <c r="B47" s="209"/>
      <c r="C47" s="202"/>
      <c r="D47" s="202"/>
      <c r="E47" s="202"/>
      <c r="F47" s="207"/>
    </row>
    <row r="48" spans="1:7" s="6" customFormat="1" x14ac:dyDescent="0.25">
      <c r="A48" s="3"/>
      <c r="B48" s="210"/>
      <c r="C48" s="134"/>
      <c r="D48" s="134"/>
      <c r="E48" s="134"/>
      <c r="F48" s="204"/>
    </row>
    <row r="49" spans="1:6" s="6" customFormat="1" x14ac:dyDescent="0.25">
      <c r="A49" s="3"/>
      <c r="B49" s="209"/>
      <c r="C49" s="202"/>
      <c r="D49" s="202"/>
      <c r="E49" s="202"/>
      <c r="F49" s="207"/>
    </row>
    <row r="50" spans="1:6" s="6" customFormat="1" x14ac:dyDescent="0.25">
      <c r="A50" s="3"/>
      <c r="B50" s="210"/>
      <c r="C50" s="134"/>
      <c r="D50" s="134"/>
      <c r="E50" s="134"/>
      <c r="F50" s="204"/>
    </row>
    <row r="51" spans="1:6" s="6" customFormat="1" x14ac:dyDescent="0.25">
      <c r="A51" s="3"/>
      <c r="B51" s="211"/>
      <c r="C51" s="170"/>
      <c r="D51" s="170"/>
      <c r="E51" s="170"/>
      <c r="F51" s="208"/>
    </row>
  </sheetData>
  <sheetProtection sheet="1" objects="1" scenarios="1"/>
  <mergeCells count="1">
    <mergeCell ref="C1:E1"/>
  </mergeCells>
  <dataValidations count="2">
    <dataValidation type="whole" allowBlank="1" showInputMessage="1" showErrorMessage="1" errorTitle="HUOM!" error="Luokitus sarakkeeseen kelpaa arvoksi vain luku 0, 1 tai 2. Mahdolliset lisäselvitykset ilmoita edellisessä sarakkeessa." promptTitle="Luokitteluohje" prompt="Anna luokitus numerolla:_x000a_0 = ei vaadi toimenpidettä_x000a_1 = vaatii lisäselvitystä_x000a_2 = toimenpide-ehdotus" sqref="E4:E51">
      <formula1>0</formula1>
      <formula2>2</formula2>
    </dataValidation>
    <dataValidation allowBlank="1" showInputMessage="1" showErrorMessage="1" promptTitle="Ohje" prompt="Muita esiin tulleita seikkoja, vapaata tekstiä" sqref="B47:B51"/>
  </dataValidations>
  <pageMargins left="0.15748031496062992" right="0.59055118110236227" top="0.74803149606299213" bottom="0.74803149606299213" header="0.31496062992125984" footer="0.31496062992125984"/>
  <pageSetup paperSize="9" scale="60" fitToHeight="0" orientation="landscape" horizontalDpi="300" verticalDpi="300" r:id="rId1"/>
  <headerFooter>
    <oddHeader>&amp;C&amp;F
&amp;A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8" tint="0.39997558519241921"/>
    <pageSetUpPr fitToPage="1"/>
  </sheetPr>
  <dimension ref="A1:F50"/>
  <sheetViews>
    <sheetView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9.140625" defaultRowHeight="15" x14ac:dyDescent="0.25"/>
  <cols>
    <col min="1" max="1" width="2.28515625" style="6" customWidth="1"/>
    <col min="2" max="2" width="63.5703125" style="6" customWidth="1"/>
    <col min="3" max="3" width="31.42578125" style="14" customWidth="1"/>
    <col min="4" max="4" width="42.85546875" style="14" customWidth="1"/>
    <col min="5" max="5" width="20.42578125" style="14" customWidth="1"/>
    <col min="6" max="6" width="47" style="98" customWidth="1"/>
    <col min="7" max="16384" width="9.140625" style="6"/>
  </cols>
  <sheetData>
    <row r="1" spans="1:6" ht="20.25" thickBot="1" x14ac:dyDescent="0.35">
      <c r="B1" s="148" t="str">
        <f>Yhteenveto!B3</f>
        <v>Sahan nimi</v>
      </c>
      <c r="C1" s="241" t="s">
        <v>155</v>
      </c>
      <c r="D1" s="241"/>
      <c r="E1" s="241"/>
      <c r="F1" s="149" t="s">
        <v>126</v>
      </c>
    </row>
    <row r="2" spans="1:6" ht="55.5" thickTop="1" thickBot="1" x14ac:dyDescent="0.3">
      <c r="B2" s="145" t="s">
        <v>349</v>
      </c>
      <c r="C2" s="145" t="s">
        <v>61</v>
      </c>
      <c r="D2" s="145" t="s">
        <v>337</v>
      </c>
      <c r="E2" s="146" t="s">
        <v>341</v>
      </c>
      <c r="F2" s="147" t="s">
        <v>126</v>
      </c>
    </row>
    <row r="3" spans="1:6" s="9" customFormat="1" thickTop="1" x14ac:dyDescent="0.3">
      <c r="A3" s="53"/>
      <c r="B3" s="142"/>
      <c r="C3" s="142"/>
      <c r="D3" s="142"/>
      <c r="E3" s="143"/>
      <c r="F3" s="144"/>
    </row>
    <row r="4" spans="1:6" x14ac:dyDescent="0.25">
      <c r="A4" s="174">
        <v>1</v>
      </c>
      <c r="B4" s="136" t="s">
        <v>3</v>
      </c>
      <c r="C4" s="151"/>
      <c r="D4" s="151"/>
      <c r="E4" s="151"/>
      <c r="F4" s="137"/>
    </row>
    <row r="5" spans="1:6" x14ac:dyDescent="0.25">
      <c r="A5" s="174"/>
      <c r="B5" s="19" t="s">
        <v>105</v>
      </c>
      <c r="C5" s="152"/>
      <c r="D5" s="152"/>
      <c r="E5" s="152"/>
      <c r="F5" s="121"/>
    </row>
    <row r="6" spans="1:6" x14ac:dyDescent="0.25">
      <c r="A6" s="174"/>
      <c r="B6" s="138" t="s">
        <v>108</v>
      </c>
      <c r="C6" s="151"/>
      <c r="D6" s="151"/>
      <c r="E6" s="151"/>
      <c r="F6" s="137"/>
    </row>
    <row r="7" spans="1:6" x14ac:dyDescent="0.25">
      <c r="A7" s="174"/>
      <c r="B7" s="19" t="s">
        <v>404</v>
      </c>
      <c r="C7" s="152"/>
      <c r="D7" s="152"/>
      <c r="E7" s="152"/>
      <c r="F7" s="121"/>
    </row>
    <row r="8" spans="1:6" x14ac:dyDescent="0.25">
      <c r="A8" s="174"/>
      <c r="B8" s="138" t="s">
        <v>109</v>
      </c>
      <c r="C8" s="151"/>
      <c r="D8" s="151"/>
      <c r="E8" s="151"/>
      <c r="F8" s="137"/>
    </row>
    <row r="9" spans="1:6" x14ac:dyDescent="0.25">
      <c r="A9" s="174"/>
      <c r="B9" s="19" t="s">
        <v>405</v>
      </c>
      <c r="C9" s="152"/>
      <c r="D9" s="152"/>
      <c r="E9" s="152"/>
      <c r="F9" s="121"/>
    </row>
    <row r="10" spans="1:6" x14ac:dyDescent="0.25">
      <c r="A10" s="174"/>
      <c r="B10" s="138" t="s">
        <v>102</v>
      </c>
      <c r="C10" s="151"/>
      <c r="D10" s="151"/>
      <c r="E10" s="151"/>
      <c r="F10" s="137"/>
    </row>
    <row r="11" spans="1:6" x14ac:dyDescent="0.25">
      <c r="A11" s="174"/>
      <c r="B11" s="19" t="s">
        <v>116</v>
      </c>
      <c r="C11" s="152"/>
      <c r="D11" s="152"/>
      <c r="E11" s="152"/>
      <c r="F11" s="121"/>
    </row>
    <row r="12" spans="1:6" x14ac:dyDescent="0.25">
      <c r="A12" s="174"/>
      <c r="B12" s="138" t="s">
        <v>417</v>
      </c>
      <c r="C12" s="151"/>
      <c r="D12" s="151"/>
      <c r="E12" s="151"/>
      <c r="F12" s="137"/>
    </row>
    <row r="13" spans="1:6" ht="30" x14ac:dyDescent="0.25">
      <c r="A13" s="174"/>
      <c r="B13" s="19" t="s">
        <v>418</v>
      </c>
      <c r="C13" s="152"/>
      <c r="D13" s="152"/>
      <c r="E13" s="152"/>
      <c r="F13" s="121"/>
    </row>
    <row r="14" spans="1:6" x14ac:dyDescent="0.25">
      <c r="A14" s="174"/>
      <c r="B14" s="138" t="s">
        <v>411</v>
      </c>
      <c r="C14" s="153"/>
      <c r="D14" s="153"/>
      <c r="E14" s="151"/>
      <c r="F14" s="137"/>
    </row>
    <row r="15" spans="1:6" ht="45" x14ac:dyDescent="0.25">
      <c r="A15" s="174"/>
      <c r="B15" s="19" t="s">
        <v>324</v>
      </c>
      <c r="C15" s="154"/>
      <c r="D15" s="154"/>
      <c r="E15" s="155"/>
      <c r="F15" s="121" t="s">
        <v>325</v>
      </c>
    </row>
    <row r="16" spans="1:6" ht="14.45" x14ac:dyDescent="0.3">
      <c r="A16" s="174">
        <v>2</v>
      </c>
      <c r="B16" s="140" t="s">
        <v>115</v>
      </c>
      <c r="C16" s="156"/>
      <c r="D16" s="156"/>
      <c r="E16" s="156"/>
      <c r="F16" s="139"/>
    </row>
    <row r="17" spans="1:6" ht="20.25" customHeight="1" x14ac:dyDescent="0.25">
      <c r="A17" s="174"/>
      <c r="B17" s="55" t="s">
        <v>412</v>
      </c>
      <c r="C17" s="157"/>
      <c r="D17" s="157"/>
      <c r="E17" s="157"/>
      <c r="F17" s="133" t="s">
        <v>348</v>
      </c>
    </row>
    <row r="18" spans="1:6" ht="45" x14ac:dyDescent="0.25">
      <c r="A18" s="174"/>
      <c r="B18" s="213" t="s">
        <v>413</v>
      </c>
      <c r="C18" s="156"/>
      <c r="D18" s="156"/>
      <c r="E18" s="156"/>
      <c r="F18" s="214" t="s">
        <v>311</v>
      </c>
    </row>
    <row r="19" spans="1:6" x14ac:dyDescent="0.25">
      <c r="A19" s="174"/>
      <c r="B19" s="55" t="s">
        <v>117</v>
      </c>
      <c r="C19" s="157"/>
      <c r="D19" s="157"/>
      <c r="E19" s="157"/>
      <c r="F19" s="133"/>
    </row>
    <row r="20" spans="1:6" ht="14.45" x14ac:dyDescent="0.3">
      <c r="A20" s="174">
        <v>3</v>
      </c>
      <c r="B20" s="136" t="s">
        <v>4</v>
      </c>
      <c r="C20" s="151"/>
      <c r="D20" s="151"/>
      <c r="E20" s="151"/>
      <c r="F20" s="139"/>
    </row>
    <row r="21" spans="1:6" ht="33.75" customHeight="1" x14ac:dyDescent="0.25">
      <c r="A21" s="174"/>
      <c r="B21" s="19" t="s">
        <v>414</v>
      </c>
      <c r="C21" s="152"/>
      <c r="D21" s="152"/>
      <c r="E21" s="152"/>
      <c r="F21" s="121" t="s">
        <v>326</v>
      </c>
    </row>
    <row r="22" spans="1:6" ht="60" x14ac:dyDescent="0.25">
      <c r="A22" s="174"/>
      <c r="B22" s="138" t="s">
        <v>415</v>
      </c>
      <c r="C22" s="151"/>
      <c r="D22" s="151"/>
      <c r="E22" s="151"/>
      <c r="F22" s="137" t="s">
        <v>327</v>
      </c>
    </row>
    <row r="23" spans="1:6" ht="30" x14ac:dyDescent="0.25">
      <c r="A23" s="174"/>
      <c r="B23" s="19" t="s">
        <v>107</v>
      </c>
      <c r="C23" s="152"/>
      <c r="D23" s="152"/>
      <c r="E23" s="152"/>
      <c r="F23" s="121" t="s">
        <v>328</v>
      </c>
    </row>
    <row r="24" spans="1:6" ht="45" x14ac:dyDescent="0.25">
      <c r="A24" s="174"/>
      <c r="B24" s="138" t="s">
        <v>113</v>
      </c>
      <c r="C24" s="151"/>
      <c r="D24" s="151"/>
      <c r="E24" s="151"/>
      <c r="F24" s="137" t="s">
        <v>30</v>
      </c>
    </row>
    <row r="25" spans="1:6" ht="33" customHeight="1" x14ac:dyDescent="0.25">
      <c r="A25" s="174"/>
      <c r="B25" s="19" t="s">
        <v>106</v>
      </c>
      <c r="C25" s="152"/>
      <c r="D25" s="152"/>
      <c r="E25" s="152"/>
      <c r="F25" s="121" t="s">
        <v>225</v>
      </c>
    </row>
    <row r="26" spans="1:6" ht="45" x14ac:dyDescent="0.25">
      <c r="A26" s="174"/>
      <c r="B26" s="138" t="s">
        <v>419</v>
      </c>
      <c r="C26" s="151"/>
      <c r="D26" s="151"/>
      <c r="E26" s="151"/>
      <c r="F26" s="137"/>
    </row>
    <row r="27" spans="1:6" x14ac:dyDescent="0.25">
      <c r="A27" s="174"/>
      <c r="B27" s="19" t="s">
        <v>118</v>
      </c>
      <c r="C27" s="152"/>
      <c r="D27" s="152"/>
      <c r="E27" s="152"/>
      <c r="F27" s="121"/>
    </row>
    <row r="28" spans="1:6" ht="30" x14ac:dyDescent="0.25">
      <c r="A28" s="174"/>
      <c r="B28" s="138" t="s">
        <v>112</v>
      </c>
      <c r="C28" s="151"/>
      <c r="D28" s="151"/>
      <c r="E28" s="151"/>
      <c r="F28" s="137" t="s">
        <v>137</v>
      </c>
    </row>
    <row r="29" spans="1:6" ht="30" x14ac:dyDescent="0.25">
      <c r="A29" s="174"/>
      <c r="B29" s="19" t="s">
        <v>111</v>
      </c>
      <c r="C29" s="152"/>
      <c r="D29" s="152"/>
      <c r="E29" s="152"/>
      <c r="F29" s="121" t="s">
        <v>138</v>
      </c>
    </row>
    <row r="30" spans="1:6" x14ac:dyDescent="0.25">
      <c r="A30" s="174">
        <v>4</v>
      </c>
      <c r="B30" s="140" t="s">
        <v>5</v>
      </c>
      <c r="C30" s="156"/>
      <c r="D30" s="156"/>
      <c r="E30" s="156"/>
      <c r="F30" s="139"/>
    </row>
    <row r="31" spans="1:6" ht="45" x14ac:dyDescent="0.25">
      <c r="A31" s="53"/>
      <c r="B31" s="55" t="s">
        <v>119</v>
      </c>
      <c r="C31" s="157"/>
      <c r="D31" s="157"/>
      <c r="E31" s="157"/>
      <c r="F31" s="133" t="s">
        <v>139</v>
      </c>
    </row>
    <row r="32" spans="1:6" x14ac:dyDescent="0.25">
      <c r="A32" s="53"/>
      <c r="B32" s="213" t="s">
        <v>124</v>
      </c>
      <c r="C32" s="156"/>
      <c r="D32" s="156"/>
      <c r="E32" s="156"/>
      <c r="F32" s="139" t="s">
        <v>31</v>
      </c>
    </row>
    <row r="33" spans="1:6" ht="30" x14ac:dyDescent="0.25">
      <c r="A33" s="53"/>
      <c r="B33" s="55" t="s">
        <v>408</v>
      </c>
      <c r="C33" s="157"/>
      <c r="D33" s="157"/>
      <c r="E33" s="157"/>
      <c r="F33" s="133"/>
    </row>
    <row r="34" spans="1:6" x14ac:dyDescent="0.25">
      <c r="A34" s="174">
        <v>5</v>
      </c>
      <c r="B34" s="136" t="s">
        <v>6</v>
      </c>
      <c r="C34" s="151"/>
      <c r="D34" s="151"/>
      <c r="E34" s="151"/>
      <c r="F34" s="137"/>
    </row>
    <row r="35" spans="1:6" ht="30" x14ac:dyDescent="0.25">
      <c r="A35" s="174"/>
      <c r="B35" s="19" t="s">
        <v>120</v>
      </c>
      <c r="C35" s="152"/>
      <c r="D35" s="152"/>
      <c r="E35" s="152"/>
      <c r="F35" s="121"/>
    </row>
    <row r="36" spans="1:6" ht="30" x14ac:dyDescent="0.25">
      <c r="A36" s="174"/>
      <c r="B36" s="138" t="s">
        <v>121</v>
      </c>
      <c r="C36" s="151"/>
      <c r="D36" s="151"/>
      <c r="E36" s="151"/>
      <c r="F36" s="137"/>
    </row>
    <row r="37" spans="1:6" x14ac:dyDescent="0.25">
      <c r="A37" s="174"/>
      <c r="B37" s="19" t="s">
        <v>122</v>
      </c>
      <c r="C37" s="152"/>
      <c r="D37" s="152"/>
      <c r="E37" s="152"/>
      <c r="F37" s="121"/>
    </row>
    <row r="38" spans="1:6" x14ac:dyDescent="0.25">
      <c r="A38" s="174"/>
      <c r="B38" s="138"/>
      <c r="C38" s="151"/>
      <c r="D38" s="151"/>
      <c r="E38" s="151"/>
      <c r="F38" s="137"/>
    </row>
    <row r="39" spans="1:6" x14ac:dyDescent="0.25">
      <c r="A39" s="174">
        <v>6</v>
      </c>
      <c r="B39" s="140" t="s">
        <v>51</v>
      </c>
      <c r="C39" s="156"/>
      <c r="D39" s="156"/>
      <c r="E39" s="156"/>
      <c r="F39" s="139"/>
    </row>
    <row r="40" spans="1:6" ht="30" x14ac:dyDescent="0.25">
      <c r="A40" s="174"/>
      <c r="B40" s="55" t="s">
        <v>123</v>
      </c>
      <c r="C40" s="157"/>
      <c r="D40" s="157"/>
      <c r="E40" s="157"/>
      <c r="F40" s="133" t="s">
        <v>32</v>
      </c>
    </row>
    <row r="41" spans="1:6" ht="30" x14ac:dyDescent="0.25">
      <c r="A41" s="174"/>
      <c r="B41" s="141" t="s">
        <v>110</v>
      </c>
      <c r="C41" s="156"/>
      <c r="D41" s="156"/>
      <c r="E41" s="156"/>
      <c r="F41" s="139" t="s">
        <v>22</v>
      </c>
    </row>
    <row r="42" spans="1:6" x14ac:dyDescent="0.25">
      <c r="A42" s="174"/>
      <c r="B42" s="55"/>
      <c r="C42" s="157"/>
      <c r="D42" s="157"/>
      <c r="E42" s="157"/>
      <c r="F42" s="133"/>
    </row>
    <row r="43" spans="1:6" x14ac:dyDescent="0.25">
      <c r="A43" s="174">
        <v>7</v>
      </c>
      <c r="B43" s="140" t="s">
        <v>52</v>
      </c>
      <c r="C43" s="156"/>
      <c r="D43" s="156"/>
      <c r="E43" s="156"/>
      <c r="F43" s="139"/>
    </row>
    <row r="44" spans="1:6" ht="30" x14ac:dyDescent="0.25">
      <c r="A44" s="53"/>
      <c r="B44" s="55" t="s">
        <v>406</v>
      </c>
      <c r="C44" s="157"/>
      <c r="D44" s="157"/>
      <c r="E44" s="157"/>
      <c r="F44" s="133" t="s">
        <v>23</v>
      </c>
    </row>
    <row r="45" spans="1:6" x14ac:dyDescent="0.25">
      <c r="A45" s="53">
        <v>8</v>
      </c>
      <c r="B45" s="140" t="s">
        <v>416</v>
      </c>
      <c r="C45" s="156"/>
      <c r="D45" s="156"/>
      <c r="E45" s="156"/>
      <c r="F45" s="139"/>
    </row>
    <row r="46" spans="1:6" x14ac:dyDescent="0.25">
      <c r="A46" s="53"/>
      <c r="B46" s="217"/>
      <c r="C46" s="157"/>
      <c r="D46" s="157"/>
      <c r="E46" s="157"/>
      <c r="F46" s="133"/>
    </row>
    <row r="47" spans="1:6" x14ac:dyDescent="0.25">
      <c r="A47" s="53"/>
      <c r="B47" s="218"/>
      <c r="C47" s="156"/>
      <c r="D47" s="156"/>
      <c r="E47" s="156"/>
      <c r="F47" s="139"/>
    </row>
    <row r="48" spans="1:6" x14ac:dyDescent="0.25">
      <c r="A48" s="53"/>
      <c r="B48" s="217"/>
      <c r="C48" s="157"/>
      <c r="D48" s="157"/>
      <c r="E48" s="157"/>
      <c r="F48" s="133"/>
    </row>
    <row r="49" spans="1:6" x14ac:dyDescent="0.25">
      <c r="A49" s="53"/>
      <c r="B49" s="218"/>
      <c r="C49" s="156"/>
      <c r="D49" s="156"/>
      <c r="E49" s="156"/>
      <c r="F49" s="139"/>
    </row>
    <row r="50" spans="1:6" x14ac:dyDescent="0.25">
      <c r="A50" s="52"/>
      <c r="B50" s="219"/>
      <c r="C50" s="215"/>
      <c r="D50" s="215"/>
      <c r="E50" s="215"/>
      <c r="F50" s="216"/>
    </row>
  </sheetData>
  <sheetProtection sheet="1" objects="1" scenarios="1"/>
  <mergeCells count="1">
    <mergeCell ref="C1:E1"/>
  </mergeCells>
  <dataValidations count="2">
    <dataValidation type="whole" allowBlank="1" showInputMessage="1" showErrorMessage="1" errorTitle="HUOM!" error="Luokitus sarakkeeseen kelpaa arvoksi vain luku 0, 1 tai 2. Mahdolliset lisäselvitykset ilmoita edellisessä sarakkeessa." promptTitle="Luokitteluohje" prompt="Anna luokitus numerolla:_x000a_0 = ei vaadi toimenpidettä_x000a_1 = vaatii lisäselvitystä_x000a_2 = toimenpide-ehdotus" sqref="E4:E50">
      <formula1>0</formula1>
      <formula2>2</formula2>
    </dataValidation>
    <dataValidation allowBlank="1" showInputMessage="1" showErrorMessage="1" promptTitle="Ohje" prompt="Muita esiin tulleita seikkoja, vapaata tekstiä" sqref="B46:B50"/>
  </dataValidations>
  <pageMargins left="0.19685039370078741" right="0.59055118110236227" top="0.74803149606299213" bottom="0.74803149606299213" header="0.31496062992125984" footer="0.31496062992125984"/>
  <pageSetup paperSize="9" scale="66" fitToHeight="0" orientation="landscape" r:id="rId1"/>
  <headerFooter>
    <oddHeader>&amp;C&amp;F
&amp;A</oddHeader>
    <oddFooter>&amp;A&amp;RPage &amp;P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theme="7" tint="0.59999389629810485"/>
  </sheetPr>
  <dimension ref="A1:DO122"/>
  <sheetViews>
    <sheetView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9.140625" defaultRowHeight="15" x14ac:dyDescent="0.25"/>
  <cols>
    <col min="1" max="1" width="4.5703125" style="3" customWidth="1"/>
    <col min="2" max="2" width="70.42578125" style="14" customWidth="1"/>
    <col min="3" max="3" width="38.7109375" style="5" customWidth="1"/>
    <col min="4" max="4" width="14.5703125" style="14" customWidth="1"/>
    <col min="5" max="5" width="52.140625" style="14" customWidth="1"/>
    <col min="6" max="6" width="18.28515625" style="14" customWidth="1"/>
    <col min="7" max="7" width="14.5703125" style="14" customWidth="1"/>
    <col min="8" max="8" width="52.140625" style="14" customWidth="1"/>
    <col min="9" max="9" width="18.28515625" style="14" customWidth="1"/>
    <col min="10" max="10" width="14.5703125" style="14" customWidth="1"/>
    <col min="11" max="11" width="52.140625" style="14" customWidth="1"/>
    <col min="12" max="12" width="18.28515625" style="14" customWidth="1"/>
    <col min="13" max="13" width="14.5703125" style="14" customWidth="1"/>
    <col min="14" max="14" width="52.140625" style="14" customWidth="1"/>
    <col min="15" max="15" width="18.28515625" style="14" customWidth="1"/>
    <col min="16" max="16" width="14.5703125" style="14" customWidth="1"/>
    <col min="17" max="17" width="52.140625" style="14" customWidth="1"/>
    <col min="18" max="18" width="18.28515625" style="14" customWidth="1"/>
    <col min="19" max="119" width="9.140625" style="68"/>
    <col min="120" max="16384" width="9.140625" style="6"/>
  </cols>
  <sheetData>
    <row r="1" spans="1:119" s="17" customFormat="1" ht="20.25" customHeight="1" thickBot="1" x14ac:dyDescent="0.35">
      <c r="A1" s="111"/>
      <c r="B1" s="109" t="str">
        <f>Yhteenveto!B3</f>
        <v>Sahan nimi</v>
      </c>
      <c r="C1" s="107" t="s">
        <v>126</v>
      </c>
      <c r="D1" s="242" t="s">
        <v>223</v>
      </c>
      <c r="E1" s="243"/>
      <c r="F1" s="244"/>
      <c r="G1" s="242" t="s">
        <v>224</v>
      </c>
      <c r="H1" s="243"/>
      <c r="I1" s="244"/>
      <c r="J1" s="242" t="s">
        <v>334</v>
      </c>
      <c r="K1" s="243"/>
      <c r="L1" s="244"/>
      <c r="M1" s="242" t="s">
        <v>335</v>
      </c>
      <c r="N1" s="243"/>
      <c r="O1" s="244"/>
      <c r="P1" s="242" t="s">
        <v>336</v>
      </c>
      <c r="Q1" s="243"/>
      <c r="R1" s="244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</row>
    <row r="2" spans="1:119" s="17" customFormat="1" ht="70.5" customHeight="1" thickTop="1" thickBot="1" x14ac:dyDescent="0.35">
      <c r="A2" s="111"/>
      <c r="B2" s="104" t="s">
        <v>339</v>
      </c>
      <c r="C2" s="108" t="s">
        <v>126</v>
      </c>
      <c r="D2" s="105" t="s">
        <v>61</v>
      </c>
      <c r="E2" s="104" t="s">
        <v>337</v>
      </c>
      <c r="F2" s="106" t="s">
        <v>338</v>
      </c>
      <c r="G2" s="105" t="s">
        <v>61</v>
      </c>
      <c r="H2" s="104" t="s">
        <v>337</v>
      </c>
      <c r="I2" s="106" t="s">
        <v>338</v>
      </c>
      <c r="J2" s="105" t="s">
        <v>61</v>
      </c>
      <c r="K2" s="104" t="s">
        <v>337</v>
      </c>
      <c r="L2" s="106" t="s">
        <v>338</v>
      </c>
      <c r="M2" s="105" t="s">
        <v>61</v>
      </c>
      <c r="N2" s="104" t="s">
        <v>337</v>
      </c>
      <c r="O2" s="106" t="s">
        <v>338</v>
      </c>
      <c r="P2" s="105" t="s">
        <v>61</v>
      </c>
      <c r="Q2" s="104" t="s">
        <v>337</v>
      </c>
      <c r="R2" s="106" t="s">
        <v>338</v>
      </c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</row>
    <row r="3" spans="1:119" s="17" customFormat="1" ht="30.75" customHeight="1" thickTop="1" thickBot="1" x14ac:dyDescent="0.4">
      <c r="A3" s="111"/>
      <c r="B3" s="110" t="s">
        <v>343</v>
      </c>
      <c r="C3" s="103"/>
      <c r="D3" s="245" t="s">
        <v>223</v>
      </c>
      <c r="E3" s="246"/>
      <c r="F3" s="247"/>
      <c r="G3" s="245" t="s">
        <v>224</v>
      </c>
      <c r="H3" s="246"/>
      <c r="I3" s="247"/>
      <c r="J3" s="245" t="s">
        <v>334</v>
      </c>
      <c r="K3" s="246"/>
      <c r="L3" s="247"/>
      <c r="M3" s="245" t="s">
        <v>335</v>
      </c>
      <c r="N3" s="246"/>
      <c r="O3" s="247"/>
      <c r="P3" s="245" t="s">
        <v>336</v>
      </c>
      <c r="Q3" s="246"/>
      <c r="R3" s="247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</row>
    <row r="4" spans="1:119" ht="15.75" thickTop="1" x14ac:dyDescent="0.25">
      <c r="A4" s="10">
        <v>1</v>
      </c>
      <c r="B4" s="73" t="s">
        <v>7</v>
      </c>
      <c r="C4" s="88"/>
      <c r="D4" s="158"/>
      <c r="E4" s="159"/>
      <c r="F4" s="160"/>
      <c r="G4" s="158"/>
      <c r="H4" s="159"/>
      <c r="I4" s="160"/>
      <c r="J4" s="158"/>
      <c r="K4" s="159"/>
      <c r="L4" s="160"/>
      <c r="M4" s="158"/>
      <c r="N4" s="159"/>
      <c r="O4" s="160"/>
      <c r="P4" s="158"/>
      <c r="Q4" s="159"/>
      <c r="R4" s="160"/>
    </row>
    <row r="5" spans="1:119" x14ac:dyDescent="0.25">
      <c r="A5" s="10"/>
      <c r="B5" s="74" t="s">
        <v>72</v>
      </c>
      <c r="C5" s="89"/>
      <c r="D5" s="161"/>
      <c r="E5" s="162"/>
      <c r="F5" s="163"/>
      <c r="G5" s="161"/>
      <c r="H5" s="162"/>
      <c r="I5" s="163"/>
      <c r="J5" s="161"/>
      <c r="K5" s="162"/>
      <c r="L5" s="163"/>
      <c r="M5" s="161"/>
      <c r="N5" s="162"/>
      <c r="O5" s="163"/>
      <c r="P5" s="161"/>
      <c r="Q5" s="162"/>
      <c r="R5" s="163"/>
    </row>
    <row r="6" spans="1:119" ht="48.75" customHeight="1" x14ac:dyDescent="0.25">
      <c r="A6" s="10"/>
      <c r="B6" s="75" t="s">
        <v>92</v>
      </c>
      <c r="C6" s="88" t="s">
        <v>33</v>
      </c>
      <c r="D6" s="158"/>
      <c r="E6" s="159"/>
      <c r="F6" s="160"/>
      <c r="G6" s="158"/>
      <c r="H6" s="159"/>
      <c r="I6" s="160"/>
      <c r="J6" s="158"/>
      <c r="K6" s="159"/>
      <c r="L6" s="160"/>
      <c r="M6" s="158"/>
      <c r="N6" s="159"/>
      <c r="O6" s="160"/>
      <c r="P6" s="158"/>
      <c r="Q6" s="159"/>
      <c r="R6" s="160"/>
    </row>
    <row r="7" spans="1:119" ht="45" x14ac:dyDescent="0.25">
      <c r="A7" s="10"/>
      <c r="B7" s="76" t="s">
        <v>279</v>
      </c>
      <c r="C7" s="89" t="s">
        <v>136</v>
      </c>
      <c r="D7" s="161"/>
      <c r="E7" s="162"/>
      <c r="F7" s="163"/>
      <c r="G7" s="161"/>
      <c r="H7" s="162"/>
      <c r="I7" s="163"/>
      <c r="J7" s="161"/>
      <c r="K7" s="162"/>
      <c r="L7" s="163"/>
      <c r="M7" s="161"/>
      <c r="N7" s="162"/>
      <c r="O7" s="163"/>
      <c r="P7" s="161"/>
      <c r="Q7" s="162"/>
      <c r="R7" s="163"/>
    </row>
    <row r="8" spans="1:119" ht="34.5" customHeight="1" x14ac:dyDescent="0.25">
      <c r="A8" s="10"/>
      <c r="B8" s="77" t="s">
        <v>280</v>
      </c>
      <c r="C8" s="88"/>
      <c r="D8" s="158"/>
      <c r="E8" s="159"/>
      <c r="F8" s="160"/>
      <c r="G8" s="158"/>
      <c r="H8" s="159"/>
      <c r="I8" s="160"/>
      <c r="J8" s="158"/>
      <c r="K8" s="159"/>
      <c r="L8" s="160"/>
      <c r="M8" s="158"/>
      <c r="N8" s="159"/>
      <c r="O8" s="160"/>
      <c r="P8" s="158"/>
      <c r="Q8" s="159"/>
      <c r="R8" s="160"/>
    </row>
    <row r="9" spans="1:119" x14ac:dyDescent="0.25">
      <c r="A9" s="10"/>
      <c r="B9" s="76" t="s">
        <v>281</v>
      </c>
      <c r="C9" s="89"/>
      <c r="D9" s="161"/>
      <c r="E9" s="162"/>
      <c r="F9" s="163"/>
      <c r="G9" s="161"/>
      <c r="H9" s="162"/>
      <c r="I9" s="163"/>
      <c r="J9" s="161"/>
      <c r="K9" s="162"/>
      <c r="L9" s="163"/>
      <c r="M9" s="161"/>
      <c r="N9" s="162"/>
      <c r="O9" s="163"/>
      <c r="P9" s="161"/>
      <c r="Q9" s="162"/>
      <c r="R9" s="163"/>
    </row>
    <row r="10" spans="1:119" x14ac:dyDescent="0.25">
      <c r="A10" s="10"/>
      <c r="B10" s="77" t="s">
        <v>329</v>
      </c>
      <c r="C10" s="88"/>
      <c r="D10" s="158"/>
      <c r="E10" s="159"/>
      <c r="F10" s="160"/>
      <c r="G10" s="158"/>
      <c r="H10" s="159"/>
      <c r="I10" s="160"/>
      <c r="J10" s="158"/>
      <c r="K10" s="159"/>
      <c r="L10" s="160"/>
      <c r="M10" s="158"/>
      <c r="N10" s="159"/>
      <c r="O10" s="160"/>
      <c r="P10" s="158"/>
      <c r="Q10" s="159"/>
      <c r="R10" s="160"/>
    </row>
    <row r="11" spans="1:119" ht="16.5" customHeight="1" x14ac:dyDescent="0.25">
      <c r="A11" s="10"/>
      <c r="B11" s="74" t="s">
        <v>63</v>
      </c>
      <c r="C11" s="89"/>
      <c r="D11" s="161"/>
      <c r="E11" s="162"/>
      <c r="F11" s="163"/>
      <c r="G11" s="161"/>
      <c r="H11" s="162"/>
      <c r="I11" s="163"/>
      <c r="J11" s="161"/>
      <c r="K11" s="162"/>
      <c r="L11" s="163"/>
      <c r="M11" s="161"/>
      <c r="N11" s="162"/>
      <c r="O11" s="163"/>
      <c r="P11" s="161"/>
      <c r="Q11" s="162"/>
      <c r="R11" s="163"/>
    </row>
    <row r="12" spans="1:119" x14ac:dyDescent="0.25">
      <c r="A12" s="10"/>
      <c r="B12" s="77" t="s">
        <v>282</v>
      </c>
      <c r="C12" s="88"/>
      <c r="D12" s="158"/>
      <c r="E12" s="159"/>
      <c r="F12" s="160"/>
      <c r="G12" s="158"/>
      <c r="H12" s="159"/>
      <c r="I12" s="160"/>
      <c r="J12" s="158"/>
      <c r="K12" s="159"/>
      <c r="L12" s="160"/>
      <c r="M12" s="158"/>
      <c r="N12" s="159"/>
      <c r="O12" s="160"/>
      <c r="P12" s="158"/>
      <c r="Q12" s="159"/>
      <c r="R12" s="160"/>
    </row>
    <row r="13" spans="1:119" ht="14.45" x14ac:dyDescent="0.3">
      <c r="A13" s="10"/>
      <c r="B13" s="74" t="s">
        <v>211</v>
      </c>
      <c r="C13" s="89"/>
      <c r="D13" s="161"/>
      <c r="E13" s="162"/>
      <c r="F13" s="163"/>
      <c r="G13" s="161"/>
      <c r="H13" s="162"/>
      <c r="I13" s="163"/>
      <c r="J13" s="161"/>
      <c r="K13" s="162"/>
      <c r="L13" s="163"/>
      <c r="M13" s="161"/>
      <c r="N13" s="162"/>
      <c r="O13" s="163"/>
      <c r="P13" s="161"/>
      <c r="Q13" s="162"/>
      <c r="R13" s="163"/>
    </row>
    <row r="14" spans="1:119" ht="14.45" x14ac:dyDescent="0.3">
      <c r="A14" s="10"/>
      <c r="B14" s="75"/>
      <c r="C14" s="88"/>
      <c r="D14" s="158"/>
      <c r="E14" s="159"/>
      <c r="F14" s="160"/>
      <c r="G14" s="158"/>
      <c r="H14" s="159"/>
      <c r="I14" s="160"/>
      <c r="J14" s="158"/>
      <c r="K14" s="159"/>
      <c r="L14" s="160"/>
      <c r="M14" s="158"/>
      <c r="N14" s="159"/>
      <c r="O14" s="160"/>
      <c r="P14" s="158"/>
      <c r="Q14" s="159"/>
      <c r="R14" s="160"/>
    </row>
    <row r="15" spans="1:119" x14ac:dyDescent="0.25">
      <c r="A15" s="10">
        <v>2</v>
      </c>
      <c r="B15" s="78" t="s">
        <v>53</v>
      </c>
      <c r="C15" s="89"/>
      <c r="D15" s="161"/>
      <c r="E15" s="162"/>
      <c r="F15" s="163"/>
      <c r="G15" s="161"/>
      <c r="H15" s="162"/>
      <c r="I15" s="163"/>
      <c r="J15" s="161"/>
      <c r="K15" s="162"/>
      <c r="L15" s="163"/>
      <c r="M15" s="161"/>
      <c r="N15" s="162"/>
      <c r="O15" s="163"/>
      <c r="P15" s="161"/>
      <c r="Q15" s="162"/>
      <c r="R15" s="163"/>
    </row>
    <row r="16" spans="1:119" x14ac:dyDescent="0.25">
      <c r="A16" s="10"/>
      <c r="B16" s="75" t="s">
        <v>62</v>
      </c>
      <c r="C16" s="88"/>
      <c r="D16" s="158"/>
      <c r="E16" s="159"/>
      <c r="F16" s="160"/>
      <c r="G16" s="158"/>
      <c r="H16" s="159"/>
      <c r="I16" s="160"/>
      <c r="J16" s="158"/>
      <c r="K16" s="159"/>
      <c r="L16" s="160"/>
      <c r="M16" s="158"/>
      <c r="N16" s="159"/>
      <c r="O16" s="160"/>
      <c r="P16" s="158"/>
      <c r="Q16" s="159"/>
      <c r="R16" s="160"/>
    </row>
    <row r="17" spans="1:18" ht="14.45" x14ac:dyDescent="0.3">
      <c r="A17" s="10"/>
      <c r="B17" s="74" t="s">
        <v>233</v>
      </c>
      <c r="C17" s="89"/>
      <c r="D17" s="161"/>
      <c r="E17" s="162"/>
      <c r="F17" s="163"/>
      <c r="G17" s="161"/>
      <c r="H17" s="162"/>
      <c r="I17" s="163"/>
      <c r="J17" s="161"/>
      <c r="K17" s="162"/>
      <c r="L17" s="163"/>
      <c r="M17" s="161"/>
      <c r="N17" s="162"/>
      <c r="O17" s="163"/>
      <c r="P17" s="161"/>
      <c r="Q17" s="162"/>
      <c r="R17" s="163"/>
    </row>
    <row r="18" spans="1:18" ht="30" x14ac:dyDescent="0.25">
      <c r="A18" s="10"/>
      <c r="B18" s="75" t="s">
        <v>73</v>
      </c>
      <c r="C18" s="88"/>
      <c r="D18" s="158"/>
      <c r="E18" s="159"/>
      <c r="F18" s="160"/>
      <c r="G18" s="158"/>
      <c r="H18" s="159"/>
      <c r="I18" s="160"/>
      <c r="J18" s="158"/>
      <c r="K18" s="159"/>
      <c r="L18" s="160"/>
      <c r="M18" s="158"/>
      <c r="N18" s="159"/>
      <c r="O18" s="160"/>
      <c r="P18" s="158"/>
      <c r="Q18" s="159"/>
      <c r="R18" s="160"/>
    </row>
    <row r="19" spans="1:18" ht="30" x14ac:dyDescent="0.25">
      <c r="A19" s="10"/>
      <c r="B19" s="74" t="s">
        <v>74</v>
      </c>
      <c r="C19" s="89"/>
      <c r="D19" s="161"/>
      <c r="E19" s="162"/>
      <c r="F19" s="163"/>
      <c r="G19" s="161"/>
      <c r="H19" s="162"/>
      <c r="I19" s="163"/>
      <c r="J19" s="161"/>
      <c r="K19" s="162"/>
      <c r="L19" s="163"/>
      <c r="M19" s="161"/>
      <c r="N19" s="162"/>
      <c r="O19" s="163"/>
      <c r="P19" s="161"/>
      <c r="Q19" s="162"/>
      <c r="R19" s="163"/>
    </row>
    <row r="20" spans="1:18" ht="14.45" x14ac:dyDescent="0.3">
      <c r="A20" s="10"/>
      <c r="B20" s="75"/>
      <c r="C20" s="88"/>
      <c r="D20" s="158"/>
      <c r="E20" s="159"/>
      <c r="F20" s="160"/>
      <c r="G20" s="158"/>
      <c r="H20" s="159"/>
      <c r="I20" s="160"/>
      <c r="J20" s="158"/>
      <c r="K20" s="159"/>
      <c r="L20" s="160"/>
      <c r="M20" s="158"/>
      <c r="N20" s="159"/>
      <c r="O20" s="160"/>
      <c r="P20" s="158"/>
      <c r="Q20" s="159"/>
      <c r="R20" s="160"/>
    </row>
    <row r="21" spans="1:18" x14ac:dyDescent="0.25">
      <c r="A21" s="10">
        <v>3</v>
      </c>
      <c r="B21" s="78" t="s">
        <v>8</v>
      </c>
      <c r="C21" s="89"/>
      <c r="D21" s="161"/>
      <c r="E21" s="162"/>
      <c r="F21" s="163"/>
      <c r="G21" s="161"/>
      <c r="H21" s="162"/>
      <c r="I21" s="163"/>
      <c r="J21" s="161"/>
      <c r="K21" s="162"/>
      <c r="L21" s="163"/>
      <c r="M21" s="161"/>
      <c r="N21" s="162"/>
      <c r="O21" s="163"/>
      <c r="P21" s="161"/>
      <c r="Q21" s="162"/>
      <c r="R21" s="163"/>
    </row>
    <row r="22" spans="1:18" ht="18" customHeight="1" x14ac:dyDescent="0.3">
      <c r="A22" s="10"/>
      <c r="B22" s="75" t="s">
        <v>95</v>
      </c>
      <c r="C22" s="88"/>
      <c r="D22" s="158"/>
      <c r="E22" s="159"/>
      <c r="F22" s="160"/>
      <c r="G22" s="158"/>
      <c r="H22" s="159"/>
      <c r="I22" s="160"/>
      <c r="J22" s="158"/>
      <c r="K22" s="159"/>
      <c r="L22" s="160"/>
      <c r="M22" s="158"/>
      <c r="N22" s="159"/>
      <c r="O22" s="160"/>
      <c r="P22" s="158"/>
      <c r="Q22" s="159"/>
      <c r="R22" s="160"/>
    </row>
    <row r="23" spans="1:18" ht="17.25" customHeight="1" x14ac:dyDescent="0.25">
      <c r="A23" s="10"/>
      <c r="B23" s="79" t="s">
        <v>94</v>
      </c>
      <c r="C23" s="89" t="s">
        <v>24</v>
      </c>
      <c r="D23" s="161"/>
      <c r="E23" s="162"/>
      <c r="F23" s="163"/>
      <c r="G23" s="161"/>
      <c r="H23" s="162"/>
      <c r="I23" s="163"/>
      <c r="J23" s="161"/>
      <c r="K23" s="162"/>
      <c r="L23" s="163"/>
      <c r="M23" s="161"/>
      <c r="N23" s="162"/>
      <c r="O23" s="163"/>
      <c r="P23" s="161"/>
      <c r="Q23" s="162"/>
      <c r="R23" s="163"/>
    </row>
    <row r="24" spans="1:18" ht="14.45" x14ac:dyDescent="0.3">
      <c r="A24" s="10"/>
      <c r="B24" s="80" t="s">
        <v>285</v>
      </c>
      <c r="C24" s="88"/>
      <c r="D24" s="158"/>
      <c r="E24" s="159"/>
      <c r="F24" s="160"/>
      <c r="G24" s="158"/>
      <c r="H24" s="159"/>
      <c r="I24" s="160"/>
      <c r="J24" s="158"/>
      <c r="K24" s="159"/>
      <c r="L24" s="160"/>
      <c r="M24" s="158"/>
      <c r="N24" s="159"/>
      <c r="O24" s="160"/>
      <c r="P24" s="158"/>
      <c r="Q24" s="159"/>
      <c r="R24" s="160"/>
    </row>
    <row r="25" spans="1:18" ht="45" x14ac:dyDescent="0.25">
      <c r="A25" s="10"/>
      <c r="B25" s="74" t="s">
        <v>234</v>
      </c>
      <c r="C25" s="89" t="s">
        <v>54</v>
      </c>
      <c r="D25" s="161"/>
      <c r="E25" s="162"/>
      <c r="F25" s="163"/>
      <c r="G25" s="161"/>
      <c r="H25" s="162"/>
      <c r="I25" s="163"/>
      <c r="J25" s="161"/>
      <c r="K25" s="162"/>
      <c r="L25" s="163"/>
      <c r="M25" s="161"/>
      <c r="N25" s="162"/>
      <c r="O25" s="163"/>
      <c r="P25" s="161"/>
      <c r="Q25" s="162"/>
      <c r="R25" s="163"/>
    </row>
    <row r="26" spans="1:18" ht="14.45" x14ac:dyDescent="0.3">
      <c r="A26" s="10"/>
      <c r="B26" s="75" t="s">
        <v>75</v>
      </c>
      <c r="C26" s="88"/>
      <c r="D26" s="158"/>
      <c r="E26" s="159"/>
      <c r="F26" s="160"/>
      <c r="G26" s="158"/>
      <c r="H26" s="159"/>
      <c r="I26" s="160"/>
      <c r="J26" s="158"/>
      <c r="K26" s="159"/>
      <c r="L26" s="160"/>
      <c r="M26" s="158"/>
      <c r="N26" s="159"/>
      <c r="O26" s="160"/>
      <c r="P26" s="158"/>
      <c r="Q26" s="159"/>
      <c r="R26" s="160"/>
    </row>
    <row r="27" spans="1:18" x14ac:dyDescent="0.25">
      <c r="A27" s="10"/>
      <c r="B27" s="74" t="s">
        <v>93</v>
      </c>
      <c r="C27" s="89"/>
      <c r="D27" s="161"/>
      <c r="E27" s="162"/>
      <c r="F27" s="163"/>
      <c r="G27" s="161"/>
      <c r="H27" s="162"/>
      <c r="I27" s="163"/>
      <c r="J27" s="161"/>
      <c r="K27" s="162"/>
      <c r="L27" s="163"/>
      <c r="M27" s="161"/>
      <c r="N27" s="162"/>
      <c r="O27" s="163"/>
      <c r="P27" s="161"/>
      <c r="Q27" s="162"/>
      <c r="R27" s="163"/>
    </row>
    <row r="28" spans="1:18" x14ac:dyDescent="0.25">
      <c r="A28" s="10"/>
      <c r="B28" s="75" t="s">
        <v>212</v>
      </c>
      <c r="C28" s="88"/>
      <c r="D28" s="158"/>
      <c r="E28" s="159"/>
      <c r="F28" s="160"/>
      <c r="G28" s="158"/>
      <c r="H28" s="159"/>
      <c r="I28" s="160"/>
      <c r="J28" s="158"/>
      <c r="K28" s="159"/>
      <c r="L28" s="160"/>
      <c r="M28" s="158"/>
      <c r="N28" s="159"/>
      <c r="O28" s="160"/>
      <c r="P28" s="158"/>
      <c r="Q28" s="159"/>
      <c r="R28" s="160"/>
    </row>
    <row r="29" spans="1:18" x14ac:dyDescent="0.25">
      <c r="A29" s="10"/>
      <c r="B29" s="76" t="s">
        <v>77</v>
      </c>
      <c r="C29" s="89"/>
      <c r="D29" s="161"/>
      <c r="E29" s="162"/>
      <c r="F29" s="163"/>
      <c r="G29" s="161"/>
      <c r="H29" s="162"/>
      <c r="I29" s="163"/>
      <c r="J29" s="161"/>
      <c r="K29" s="162"/>
      <c r="L29" s="163"/>
      <c r="M29" s="161"/>
      <c r="N29" s="162"/>
      <c r="O29" s="163"/>
      <c r="P29" s="161"/>
      <c r="Q29" s="162"/>
      <c r="R29" s="163"/>
    </row>
    <row r="30" spans="1:18" ht="14.45" x14ac:dyDescent="0.3">
      <c r="A30" s="10"/>
      <c r="B30" s="75"/>
      <c r="C30" s="88"/>
      <c r="D30" s="158"/>
      <c r="E30" s="159"/>
      <c r="F30" s="160"/>
      <c r="G30" s="158"/>
      <c r="H30" s="159"/>
      <c r="I30" s="160"/>
      <c r="J30" s="158"/>
      <c r="K30" s="159"/>
      <c r="L30" s="160"/>
      <c r="M30" s="158"/>
      <c r="N30" s="159"/>
      <c r="O30" s="160"/>
      <c r="P30" s="158"/>
      <c r="Q30" s="159"/>
      <c r="R30" s="160"/>
    </row>
    <row r="31" spans="1:18" ht="14.45" x14ac:dyDescent="0.3">
      <c r="A31" s="10">
        <v>4</v>
      </c>
      <c r="B31" s="78" t="s">
        <v>235</v>
      </c>
      <c r="C31" s="89"/>
      <c r="D31" s="161"/>
      <c r="E31" s="162"/>
      <c r="F31" s="163"/>
      <c r="G31" s="161"/>
      <c r="H31" s="162"/>
      <c r="I31" s="163"/>
      <c r="J31" s="161"/>
      <c r="K31" s="162"/>
      <c r="L31" s="163"/>
      <c r="M31" s="161"/>
      <c r="N31" s="162"/>
      <c r="O31" s="163"/>
      <c r="P31" s="161"/>
      <c r="Q31" s="162"/>
      <c r="R31" s="163"/>
    </row>
    <row r="32" spans="1:18" ht="45" x14ac:dyDescent="0.25">
      <c r="A32" s="10"/>
      <c r="B32" s="77" t="s">
        <v>284</v>
      </c>
      <c r="C32" s="90" t="s">
        <v>297</v>
      </c>
      <c r="D32" s="158"/>
      <c r="E32" s="159"/>
      <c r="F32" s="160"/>
      <c r="G32" s="158"/>
      <c r="H32" s="159"/>
      <c r="I32" s="160"/>
      <c r="J32" s="158"/>
      <c r="K32" s="159"/>
      <c r="L32" s="160"/>
      <c r="M32" s="158"/>
      <c r="N32" s="159"/>
      <c r="O32" s="160"/>
      <c r="P32" s="158"/>
      <c r="Q32" s="159"/>
      <c r="R32" s="160"/>
    </row>
    <row r="33" spans="1:18" x14ac:dyDescent="0.25">
      <c r="A33" s="10"/>
      <c r="B33" s="74" t="s">
        <v>76</v>
      </c>
      <c r="C33" s="89"/>
      <c r="D33" s="161"/>
      <c r="E33" s="162"/>
      <c r="F33" s="163"/>
      <c r="G33" s="161"/>
      <c r="H33" s="162"/>
      <c r="I33" s="163"/>
      <c r="J33" s="161"/>
      <c r="K33" s="162"/>
      <c r="L33" s="163"/>
      <c r="M33" s="161"/>
      <c r="N33" s="162"/>
      <c r="O33" s="163"/>
      <c r="P33" s="161"/>
      <c r="Q33" s="162"/>
      <c r="R33" s="163"/>
    </row>
    <row r="34" spans="1:18" x14ac:dyDescent="0.25">
      <c r="A34" s="10"/>
      <c r="B34" s="77" t="s">
        <v>283</v>
      </c>
      <c r="C34" s="88"/>
      <c r="D34" s="158"/>
      <c r="E34" s="159"/>
      <c r="F34" s="160"/>
      <c r="G34" s="158"/>
      <c r="H34" s="159"/>
      <c r="I34" s="160"/>
      <c r="J34" s="158"/>
      <c r="K34" s="159"/>
      <c r="L34" s="160"/>
      <c r="M34" s="158"/>
      <c r="N34" s="159"/>
      <c r="O34" s="160"/>
      <c r="P34" s="158"/>
      <c r="Q34" s="159"/>
      <c r="R34" s="160"/>
    </row>
    <row r="35" spans="1:18" ht="14.45" x14ac:dyDescent="0.3">
      <c r="A35" s="10"/>
      <c r="B35" s="74" t="s">
        <v>213</v>
      </c>
      <c r="C35" s="89"/>
      <c r="D35" s="161"/>
      <c r="E35" s="162"/>
      <c r="F35" s="163"/>
      <c r="G35" s="161"/>
      <c r="H35" s="162"/>
      <c r="I35" s="163"/>
      <c r="J35" s="161"/>
      <c r="K35" s="162"/>
      <c r="L35" s="163"/>
      <c r="M35" s="161"/>
      <c r="N35" s="162"/>
      <c r="O35" s="163"/>
      <c r="P35" s="161"/>
      <c r="Q35" s="162"/>
      <c r="R35" s="163"/>
    </row>
    <row r="36" spans="1:18" ht="14.45" x14ac:dyDescent="0.3">
      <c r="A36" s="10">
        <v>5</v>
      </c>
      <c r="B36" s="81" t="s">
        <v>65</v>
      </c>
      <c r="C36" s="88"/>
      <c r="D36" s="158"/>
      <c r="E36" s="159"/>
      <c r="F36" s="160"/>
      <c r="G36" s="158"/>
      <c r="H36" s="159"/>
      <c r="I36" s="160"/>
      <c r="J36" s="158"/>
      <c r="K36" s="159"/>
      <c r="L36" s="160"/>
      <c r="M36" s="158"/>
      <c r="N36" s="159"/>
      <c r="O36" s="160"/>
      <c r="P36" s="158"/>
      <c r="Q36" s="159"/>
      <c r="R36" s="160"/>
    </row>
    <row r="37" spans="1:18" ht="14.45" x14ac:dyDescent="0.3">
      <c r="A37" s="10"/>
      <c r="B37" s="74" t="s">
        <v>64</v>
      </c>
      <c r="C37" s="89"/>
      <c r="D37" s="231"/>
      <c r="E37" s="162"/>
      <c r="F37" s="163"/>
      <c r="G37" s="231"/>
      <c r="H37" s="162"/>
      <c r="I37" s="163"/>
      <c r="J37" s="231"/>
      <c r="K37" s="162"/>
      <c r="L37" s="163"/>
      <c r="M37" s="231"/>
      <c r="N37" s="162"/>
      <c r="O37" s="163"/>
      <c r="P37" s="231"/>
      <c r="Q37" s="162"/>
      <c r="R37" s="163"/>
    </row>
    <row r="38" spans="1:18" ht="14.45" x14ac:dyDescent="0.3">
      <c r="A38" s="10"/>
      <c r="B38" s="75" t="s">
        <v>236</v>
      </c>
      <c r="C38" s="88"/>
      <c r="D38" s="158"/>
      <c r="E38" s="159"/>
      <c r="F38" s="160"/>
      <c r="G38" s="158"/>
      <c r="H38" s="159"/>
      <c r="I38" s="160"/>
      <c r="J38" s="158"/>
      <c r="K38" s="159"/>
      <c r="L38" s="160"/>
      <c r="M38" s="158"/>
      <c r="N38" s="159"/>
      <c r="O38" s="160"/>
      <c r="P38" s="158"/>
      <c r="Q38" s="159"/>
      <c r="R38" s="160"/>
    </row>
    <row r="39" spans="1:18" ht="45" x14ac:dyDescent="0.25">
      <c r="A39" s="10"/>
      <c r="B39" s="74" t="s">
        <v>237</v>
      </c>
      <c r="C39" s="89" t="s">
        <v>238</v>
      </c>
      <c r="D39" s="161"/>
      <c r="E39" s="162"/>
      <c r="F39" s="163"/>
      <c r="G39" s="161"/>
      <c r="H39" s="162"/>
      <c r="I39" s="163"/>
      <c r="J39" s="161"/>
      <c r="K39" s="162"/>
      <c r="L39" s="163"/>
      <c r="M39" s="161"/>
      <c r="N39" s="162"/>
      <c r="O39" s="163"/>
      <c r="P39" s="161"/>
      <c r="Q39" s="162"/>
      <c r="R39" s="163"/>
    </row>
    <row r="40" spans="1:18" ht="30" x14ac:dyDescent="0.25">
      <c r="A40" s="10"/>
      <c r="B40" s="75" t="s">
        <v>239</v>
      </c>
      <c r="C40" s="88" t="s">
        <v>240</v>
      </c>
      <c r="D40" s="158"/>
      <c r="E40" s="159"/>
      <c r="F40" s="160"/>
      <c r="G40" s="158"/>
      <c r="H40" s="159"/>
      <c r="I40" s="160"/>
      <c r="J40" s="158"/>
      <c r="K40" s="159"/>
      <c r="L40" s="160"/>
      <c r="M40" s="158"/>
      <c r="N40" s="159"/>
      <c r="O40" s="160"/>
      <c r="P40" s="158"/>
      <c r="Q40" s="159"/>
      <c r="R40" s="160"/>
    </row>
    <row r="41" spans="1:18" x14ac:dyDescent="0.25">
      <c r="A41" s="10"/>
      <c r="B41" s="74"/>
      <c r="C41" s="89"/>
      <c r="D41" s="161"/>
      <c r="E41" s="162"/>
      <c r="F41" s="163"/>
      <c r="G41" s="161"/>
      <c r="H41" s="162"/>
      <c r="I41" s="163"/>
      <c r="J41" s="161"/>
      <c r="K41" s="162"/>
      <c r="L41" s="163"/>
      <c r="M41" s="161"/>
      <c r="N41" s="162"/>
      <c r="O41" s="163"/>
      <c r="P41" s="161"/>
      <c r="Q41" s="162"/>
      <c r="R41" s="163"/>
    </row>
    <row r="42" spans="1:18" x14ac:dyDescent="0.25">
      <c r="A42" s="10">
        <v>6</v>
      </c>
      <c r="B42" s="81" t="s">
        <v>134</v>
      </c>
      <c r="C42" s="88"/>
      <c r="D42" s="158"/>
      <c r="E42" s="159"/>
      <c r="F42" s="160"/>
      <c r="G42" s="158"/>
      <c r="H42" s="159"/>
      <c r="I42" s="160"/>
      <c r="J42" s="158"/>
      <c r="K42" s="159"/>
      <c r="L42" s="160"/>
      <c r="M42" s="158"/>
      <c r="N42" s="159"/>
      <c r="O42" s="160"/>
      <c r="P42" s="158"/>
      <c r="Q42" s="159"/>
      <c r="R42" s="160"/>
    </row>
    <row r="43" spans="1:18" ht="45" x14ac:dyDescent="0.25">
      <c r="A43" s="10"/>
      <c r="B43" s="74" t="s">
        <v>96</v>
      </c>
      <c r="C43" s="89" t="s">
        <v>241</v>
      </c>
      <c r="D43" s="161"/>
      <c r="E43" s="162"/>
      <c r="F43" s="163"/>
      <c r="G43" s="161"/>
      <c r="H43" s="162"/>
      <c r="I43" s="163"/>
      <c r="J43" s="161"/>
      <c r="K43" s="162"/>
      <c r="L43" s="163"/>
      <c r="M43" s="161"/>
      <c r="N43" s="162"/>
      <c r="O43" s="163"/>
      <c r="P43" s="161"/>
      <c r="Q43" s="162"/>
      <c r="R43" s="163"/>
    </row>
    <row r="44" spans="1:18" x14ac:dyDescent="0.25">
      <c r="A44" s="10"/>
      <c r="B44" s="75" t="s">
        <v>97</v>
      </c>
      <c r="C44" s="88"/>
      <c r="D44" s="158"/>
      <c r="E44" s="159"/>
      <c r="F44" s="160"/>
      <c r="G44" s="158"/>
      <c r="H44" s="159"/>
      <c r="I44" s="160"/>
      <c r="J44" s="158"/>
      <c r="K44" s="159"/>
      <c r="L44" s="160"/>
      <c r="M44" s="158"/>
      <c r="N44" s="159"/>
      <c r="O44" s="160"/>
      <c r="P44" s="158"/>
      <c r="Q44" s="159"/>
      <c r="R44" s="160"/>
    </row>
    <row r="45" spans="1:18" x14ac:dyDescent="0.25">
      <c r="A45" s="10"/>
      <c r="B45" s="74"/>
      <c r="C45" s="89"/>
      <c r="D45" s="161"/>
      <c r="E45" s="162"/>
      <c r="F45" s="163"/>
      <c r="G45" s="161"/>
      <c r="H45" s="162"/>
      <c r="I45" s="163"/>
      <c r="J45" s="161"/>
      <c r="K45" s="162"/>
      <c r="L45" s="163"/>
      <c r="M45" s="161"/>
      <c r="N45" s="162"/>
      <c r="O45" s="163"/>
      <c r="P45" s="161"/>
      <c r="Q45" s="162"/>
      <c r="R45" s="163"/>
    </row>
    <row r="46" spans="1:18" x14ac:dyDescent="0.25">
      <c r="A46" s="10">
        <v>7</v>
      </c>
      <c r="B46" s="81" t="s">
        <v>242</v>
      </c>
      <c r="C46" s="88"/>
      <c r="D46" s="158"/>
      <c r="E46" s="159"/>
      <c r="F46" s="160"/>
      <c r="G46" s="158"/>
      <c r="H46" s="159"/>
      <c r="I46" s="160"/>
      <c r="J46" s="158"/>
      <c r="K46" s="159"/>
      <c r="L46" s="160"/>
      <c r="M46" s="158"/>
      <c r="N46" s="159"/>
      <c r="O46" s="160"/>
      <c r="P46" s="158"/>
      <c r="Q46" s="159"/>
      <c r="R46" s="160"/>
    </row>
    <row r="47" spans="1:18" x14ac:dyDescent="0.25">
      <c r="A47" s="10"/>
      <c r="B47" s="82" t="s">
        <v>243</v>
      </c>
      <c r="C47" s="89"/>
      <c r="D47" s="161"/>
      <c r="E47" s="162"/>
      <c r="F47" s="163"/>
      <c r="G47" s="161"/>
      <c r="H47" s="162"/>
      <c r="I47" s="163"/>
      <c r="J47" s="161"/>
      <c r="K47" s="162"/>
      <c r="L47" s="163"/>
      <c r="M47" s="161"/>
      <c r="N47" s="162"/>
      <c r="O47" s="163"/>
      <c r="P47" s="161"/>
      <c r="Q47" s="162"/>
      <c r="R47" s="163"/>
    </row>
    <row r="48" spans="1:18" ht="45" x14ac:dyDescent="0.25">
      <c r="A48" s="10"/>
      <c r="B48" s="75" t="s">
        <v>244</v>
      </c>
      <c r="C48" s="88" t="s">
        <v>56</v>
      </c>
      <c r="D48" s="158"/>
      <c r="E48" s="159"/>
      <c r="F48" s="160"/>
      <c r="G48" s="158"/>
      <c r="H48" s="159"/>
      <c r="I48" s="160"/>
      <c r="J48" s="158"/>
      <c r="K48" s="159"/>
      <c r="L48" s="160"/>
      <c r="M48" s="158"/>
      <c r="N48" s="159"/>
      <c r="O48" s="160"/>
      <c r="P48" s="158"/>
      <c r="Q48" s="159"/>
      <c r="R48" s="160"/>
    </row>
    <row r="49" spans="1:18" x14ac:dyDescent="0.25">
      <c r="A49" s="10"/>
      <c r="B49" s="74"/>
      <c r="C49" s="89"/>
      <c r="D49" s="161"/>
      <c r="E49" s="162"/>
      <c r="F49" s="163"/>
      <c r="G49" s="161"/>
      <c r="H49" s="162"/>
      <c r="I49" s="163"/>
      <c r="J49" s="161"/>
      <c r="K49" s="162"/>
      <c r="L49" s="163"/>
      <c r="M49" s="161"/>
      <c r="N49" s="162"/>
      <c r="O49" s="163"/>
      <c r="P49" s="161"/>
      <c r="Q49" s="162"/>
      <c r="R49" s="163"/>
    </row>
    <row r="50" spans="1:18" ht="14.25" customHeight="1" x14ac:dyDescent="0.25">
      <c r="A50" s="10">
        <v>8</v>
      </c>
      <c r="B50" s="83" t="s">
        <v>98</v>
      </c>
      <c r="C50" s="88"/>
      <c r="D50" s="158"/>
      <c r="E50" s="159"/>
      <c r="F50" s="160"/>
      <c r="G50" s="158"/>
      <c r="H50" s="159"/>
      <c r="I50" s="160"/>
      <c r="J50" s="158"/>
      <c r="K50" s="159"/>
      <c r="L50" s="160"/>
      <c r="M50" s="158"/>
      <c r="N50" s="159"/>
      <c r="O50" s="160"/>
      <c r="P50" s="158"/>
      <c r="Q50" s="159"/>
      <c r="R50" s="160"/>
    </row>
    <row r="51" spans="1:18" ht="45" x14ac:dyDescent="0.25">
      <c r="A51" s="10"/>
      <c r="B51" s="74" t="s">
        <v>245</v>
      </c>
      <c r="C51" s="89" t="s">
        <v>55</v>
      </c>
      <c r="D51" s="161"/>
      <c r="E51" s="162"/>
      <c r="F51" s="163"/>
      <c r="G51" s="161"/>
      <c r="H51" s="162"/>
      <c r="I51" s="163"/>
      <c r="J51" s="161"/>
      <c r="K51" s="162"/>
      <c r="L51" s="163"/>
      <c r="M51" s="161"/>
      <c r="N51" s="162"/>
      <c r="O51" s="163"/>
      <c r="P51" s="161"/>
      <c r="Q51" s="162"/>
      <c r="R51" s="163"/>
    </row>
    <row r="52" spans="1:18" x14ac:dyDescent="0.25">
      <c r="B52" s="75"/>
      <c r="C52" s="88"/>
      <c r="D52" s="158"/>
      <c r="E52" s="159"/>
      <c r="F52" s="160"/>
      <c r="G52" s="158"/>
      <c r="H52" s="159"/>
      <c r="I52" s="160"/>
      <c r="J52" s="158"/>
      <c r="K52" s="159"/>
      <c r="L52" s="160"/>
      <c r="M52" s="158"/>
      <c r="N52" s="159"/>
      <c r="O52" s="160"/>
      <c r="P52" s="158"/>
      <c r="Q52" s="159"/>
      <c r="R52" s="160"/>
    </row>
    <row r="53" spans="1:18" x14ac:dyDescent="0.25">
      <c r="A53" s="10">
        <v>9</v>
      </c>
      <c r="B53" s="78" t="s">
        <v>9</v>
      </c>
      <c r="C53" s="89"/>
      <c r="D53" s="161"/>
      <c r="E53" s="162"/>
      <c r="F53" s="163"/>
      <c r="G53" s="161"/>
      <c r="H53" s="162"/>
      <c r="I53" s="163"/>
      <c r="J53" s="161"/>
      <c r="K53" s="162"/>
      <c r="L53" s="163"/>
      <c r="M53" s="161"/>
      <c r="N53" s="162"/>
      <c r="O53" s="163"/>
      <c r="P53" s="161"/>
      <c r="Q53" s="162"/>
      <c r="R53" s="163"/>
    </row>
    <row r="54" spans="1:18" x14ac:dyDescent="0.25">
      <c r="A54" s="10"/>
      <c r="B54" s="75" t="s">
        <v>78</v>
      </c>
      <c r="C54" s="88"/>
      <c r="D54" s="158"/>
      <c r="E54" s="159"/>
      <c r="F54" s="160"/>
      <c r="G54" s="158"/>
      <c r="H54" s="159"/>
      <c r="I54" s="160"/>
      <c r="J54" s="158"/>
      <c r="K54" s="159"/>
      <c r="L54" s="160"/>
      <c r="M54" s="158"/>
      <c r="N54" s="159"/>
      <c r="O54" s="160"/>
      <c r="P54" s="158"/>
      <c r="Q54" s="159"/>
      <c r="R54" s="160"/>
    </row>
    <row r="55" spans="1:18" x14ac:dyDescent="0.25">
      <c r="A55" s="10"/>
      <c r="B55" s="74" t="s">
        <v>79</v>
      </c>
      <c r="C55" s="89"/>
      <c r="D55" s="161"/>
      <c r="E55" s="162"/>
      <c r="F55" s="163"/>
      <c r="G55" s="161"/>
      <c r="H55" s="162"/>
      <c r="I55" s="163"/>
      <c r="J55" s="161"/>
      <c r="K55" s="162"/>
      <c r="L55" s="163"/>
      <c r="M55" s="161"/>
      <c r="N55" s="162"/>
      <c r="O55" s="163"/>
      <c r="P55" s="161"/>
      <c r="Q55" s="162"/>
      <c r="R55" s="163"/>
    </row>
    <row r="56" spans="1:18" ht="45" x14ac:dyDescent="0.25">
      <c r="A56" s="10"/>
      <c r="B56" s="75" t="s">
        <v>80</v>
      </c>
      <c r="C56" s="88" t="s">
        <v>330</v>
      </c>
      <c r="D56" s="158"/>
      <c r="E56" s="159"/>
      <c r="F56" s="160"/>
      <c r="G56" s="158"/>
      <c r="H56" s="159"/>
      <c r="I56" s="160"/>
      <c r="J56" s="158"/>
      <c r="K56" s="159"/>
      <c r="L56" s="160"/>
      <c r="M56" s="158"/>
      <c r="N56" s="159"/>
      <c r="O56" s="160"/>
      <c r="P56" s="158"/>
      <c r="Q56" s="159"/>
      <c r="R56" s="160"/>
    </row>
    <row r="57" spans="1:18" ht="60" x14ac:dyDescent="0.25">
      <c r="A57" s="10"/>
      <c r="B57" s="74" t="s">
        <v>99</v>
      </c>
      <c r="C57" s="89" t="s">
        <v>421</v>
      </c>
      <c r="D57" s="161"/>
      <c r="E57" s="162"/>
      <c r="F57" s="163"/>
      <c r="G57" s="161"/>
      <c r="H57" s="162"/>
      <c r="I57" s="163"/>
      <c r="J57" s="161"/>
      <c r="K57" s="162"/>
      <c r="L57" s="163"/>
      <c r="M57" s="161"/>
      <c r="N57" s="162"/>
      <c r="O57" s="163"/>
      <c r="P57" s="161"/>
      <c r="Q57" s="162"/>
      <c r="R57" s="163"/>
    </row>
    <row r="58" spans="1:18" ht="45" x14ac:dyDescent="0.25">
      <c r="A58" s="10"/>
      <c r="B58" s="75" t="s">
        <v>100</v>
      </c>
      <c r="C58" s="88" t="s">
        <v>35</v>
      </c>
      <c r="D58" s="158"/>
      <c r="E58" s="159"/>
      <c r="F58" s="160"/>
      <c r="G58" s="158"/>
      <c r="H58" s="159"/>
      <c r="I58" s="160"/>
      <c r="J58" s="158"/>
      <c r="K58" s="159"/>
      <c r="L58" s="160"/>
      <c r="M58" s="158"/>
      <c r="N58" s="159"/>
      <c r="O58" s="160"/>
      <c r="P58" s="158"/>
      <c r="Q58" s="159"/>
      <c r="R58" s="160"/>
    </row>
    <row r="59" spans="1:18" x14ac:dyDescent="0.25">
      <c r="A59" s="10"/>
      <c r="B59" s="74"/>
      <c r="C59" s="89"/>
      <c r="D59" s="161"/>
      <c r="E59" s="162"/>
      <c r="F59" s="163"/>
      <c r="G59" s="161"/>
      <c r="H59" s="162"/>
      <c r="I59" s="163"/>
      <c r="J59" s="161"/>
      <c r="K59" s="162"/>
      <c r="L59" s="163"/>
      <c r="M59" s="161"/>
      <c r="N59" s="162"/>
      <c r="O59" s="163"/>
      <c r="P59" s="161"/>
      <c r="Q59" s="162"/>
      <c r="R59" s="163"/>
    </row>
    <row r="60" spans="1:18" x14ac:dyDescent="0.25">
      <c r="A60" s="10">
        <v>10</v>
      </c>
      <c r="B60" s="81" t="s">
        <v>101</v>
      </c>
      <c r="C60" s="88"/>
      <c r="D60" s="158"/>
      <c r="E60" s="159"/>
      <c r="F60" s="160"/>
      <c r="G60" s="158"/>
      <c r="H60" s="159"/>
      <c r="I60" s="160"/>
      <c r="J60" s="158"/>
      <c r="K60" s="159"/>
      <c r="L60" s="160"/>
      <c r="M60" s="158"/>
      <c r="N60" s="159"/>
      <c r="O60" s="160"/>
      <c r="P60" s="158"/>
      <c r="Q60" s="159"/>
      <c r="R60" s="160"/>
    </row>
    <row r="61" spans="1:18" x14ac:dyDescent="0.25">
      <c r="A61" s="10"/>
      <c r="B61" s="74" t="s">
        <v>246</v>
      </c>
      <c r="C61" s="89"/>
      <c r="D61" s="161"/>
      <c r="E61" s="162"/>
      <c r="F61" s="163"/>
      <c r="G61" s="161"/>
      <c r="H61" s="162"/>
      <c r="I61" s="163"/>
      <c r="J61" s="161"/>
      <c r="K61" s="162"/>
      <c r="L61" s="163"/>
      <c r="M61" s="161"/>
      <c r="N61" s="162"/>
      <c r="O61" s="163"/>
      <c r="P61" s="161"/>
      <c r="Q61" s="162"/>
      <c r="R61" s="163"/>
    </row>
    <row r="62" spans="1:18" x14ac:dyDescent="0.25">
      <c r="A62" s="10"/>
      <c r="B62" s="77" t="s">
        <v>286</v>
      </c>
      <c r="C62" s="88"/>
      <c r="D62" s="158"/>
      <c r="E62" s="159"/>
      <c r="F62" s="160"/>
      <c r="G62" s="158"/>
      <c r="H62" s="159"/>
      <c r="I62" s="160"/>
      <c r="J62" s="158"/>
      <c r="K62" s="159"/>
      <c r="L62" s="160"/>
      <c r="M62" s="158"/>
      <c r="N62" s="159"/>
      <c r="O62" s="160"/>
      <c r="P62" s="158"/>
      <c r="Q62" s="159"/>
      <c r="R62" s="160"/>
    </row>
    <row r="63" spans="1:18" x14ac:dyDescent="0.25">
      <c r="A63" s="10"/>
      <c r="B63" s="76" t="s">
        <v>288</v>
      </c>
      <c r="C63" s="89"/>
      <c r="D63" s="161"/>
      <c r="E63" s="162"/>
      <c r="F63" s="163"/>
      <c r="G63" s="161"/>
      <c r="H63" s="162"/>
      <c r="I63" s="163"/>
      <c r="J63" s="161"/>
      <c r="K63" s="162"/>
      <c r="L63" s="163"/>
      <c r="M63" s="161"/>
      <c r="N63" s="162"/>
      <c r="O63" s="163"/>
      <c r="P63" s="161"/>
      <c r="Q63" s="162"/>
      <c r="R63" s="163"/>
    </row>
    <row r="64" spans="1:18" x14ac:dyDescent="0.25">
      <c r="A64" s="10"/>
      <c r="B64" s="77" t="s">
        <v>289</v>
      </c>
      <c r="C64" s="88" t="s">
        <v>247</v>
      </c>
      <c r="D64" s="158"/>
      <c r="E64" s="159"/>
      <c r="F64" s="160"/>
      <c r="G64" s="158"/>
      <c r="H64" s="159"/>
      <c r="I64" s="160"/>
      <c r="J64" s="158"/>
      <c r="K64" s="159"/>
      <c r="L64" s="160"/>
      <c r="M64" s="158"/>
      <c r="N64" s="159"/>
      <c r="O64" s="160"/>
      <c r="P64" s="158"/>
      <c r="Q64" s="159"/>
      <c r="R64" s="160"/>
    </row>
    <row r="65" spans="1:18" x14ac:dyDescent="0.25">
      <c r="A65" s="10"/>
      <c r="B65" s="76" t="s">
        <v>287</v>
      </c>
      <c r="C65" s="89"/>
      <c r="D65" s="161"/>
      <c r="E65" s="162"/>
      <c r="F65" s="163"/>
      <c r="G65" s="161"/>
      <c r="H65" s="162"/>
      <c r="I65" s="163"/>
      <c r="J65" s="161"/>
      <c r="K65" s="162"/>
      <c r="L65" s="163"/>
      <c r="M65" s="161"/>
      <c r="N65" s="162"/>
      <c r="O65" s="163"/>
      <c r="P65" s="161"/>
      <c r="Q65" s="162"/>
      <c r="R65" s="163"/>
    </row>
    <row r="66" spans="1:18" x14ac:dyDescent="0.25">
      <c r="A66" s="10"/>
      <c r="B66" s="75" t="s">
        <v>214</v>
      </c>
      <c r="C66" s="88"/>
      <c r="D66" s="158"/>
      <c r="E66" s="159"/>
      <c r="F66" s="160"/>
      <c r="G66" s="158"/>
      <c r="H66" s="159"/>
      <c r="I66" s="160"/>
      <c r="J66" s="158"/>
      <c r="K66" s="159"/>
      <c r="L66" s="160"/>
      <c r="M66" s="158"/>
      <c r="N66" s="159"/>
      <c r="O66" s="160"/>
      <c r="P66" s="158"/>
      <c r="Q66" s="159"/>
      <c r="R66" s="160"/>
    </row>
    <row r="67" spans="1:18" x14ac:dyDescent="0.25">
      <c r="A67" s="10"/>
      <c r="B67" s="76"/>
      <c r="C67" s="89"/>
      <c r="D67" s="161"/>
      <c r="E67" s="162"/>
      <c r="F67" s="163"/>
      <c r="G67" s="161"/>
      <c r="H67" s="162"/>
      <c r="I67" s="163"/>
      <c r="J67" s="161"/>
      <c r="K67" s="162"/>
      <c r="L67" s="163"/>
      <c r="M67" s="161"/>
      <c r="N67" s="162"/>
      <c r="O67" s="163"/>
      <c r="P67" s="161"/>
      <c r="Q67" s="162"/>
      <c r="R67" s="163"/>
    </row>
    <row r="68" spans="1:18" x14ac:dyDescent="0.25">
      <c r="A68" s="10"/>
      <c r="B68" s="75" t="s">
        <v>68</v>
      </c>
      <c r="C68" s="88"/>
      <c r="D68" s="158"/>
      <c r="E68" s="159"/>
      <c r="F68" s="160"/>
      <c r="G68" s="158"/>
      <c r="H68" s="159"/>
      <c r="I68" s="160"/>
      <c r="J68" s="158"/>
      <c r="K68" s="159"/>
      <c r="L68" s="160"/>
      <c r="M68" s="158"/>
      <c r="N68" s="159"/>
      <c r="O68" s="160"/>
      <c r="P68" s="158"/>
      <c r="Q68" s="159"/>
      <c r="R68" s="160"/>
    </row>
    <row r="69" spans="1:18" ht="75" x14ac:dyDescent="0.25">
      <c r="A69" s="10"/>
      <c r="B69" s="74" t="s">
        <v>248</v>
      </c>
      <c r="C69" s="91" t="s">
        <v>298</v>
      </c>
      <c r="D69" s="161"/>
      <c r="E69" s="162"/>
      <c r="F69" s="163"/>
      <c r="G69" s="161"/>
      <c r="H69" s="162"/>
      <c r="I69" s="163"/>
      <c r="J69" s="161"/>
      <c r="K69" s="162"/>
      <c r="L69" s="163"/>
      <c r="M69" s="161"/>
      <c r="N69" s="162"/>
      <c r="O69" s="163"/>
      <c r="P69" s="161"/>
      <c r="Q69" s="162"/>
      <c r="R69" s="163"/>
    </row>
    <row r="70" spans="1:18" ht="15.75" customHeight="1" x14ac:dyDescent="0.25">
      <c r="A70" s="10"/>
      <c r="B70" s="77" t="s">
        <v>290</v>
      </c>
      <c r="C70" s="88" t="s">
        <v>57</v>
      </c>
      <c r="D70" s="158"/>
      <c r="E70" s="159"/>
      <c r="F70" s="160"/>
      <c r="G70" s="158"/>
      <c r="H70" s="159"/>
      <c r="I70" s="160"/>
      <c r="J70" s="158"/>
      <c r="K70" s="159"/>
      <c r="L70" s="160"/>
      <c r="M70" s="158"/>
      <c r="N70" s="159"/>
      <c r="O70" s="160"/>
      <c r="P70" s="158"/>
      <c r="Q70" s="159"/>
      <c r="R70" s="160"/>
    </row>
    <row r="71" spans="1:18" ht="17.25" customHeight="1" x14ac:dyDescent="0.25">
      <c r="A71" s="10"/>
      <c r="B71" s="74"/>
      <c r="C71" s="89"/>
      <c r="D71" s="161"/>
      <c r="E71" s="162"/>
      <c r="F71" s="163"/>
      <c r="G71" s="161"/>
      <c r="H71" s="162"/>
      <c r="I71" s="163"/>
      <c r="J71" s="161"/>
      <c r="K71" s="162"/>
      <c r="L71" s="163"/>
      <c r="M71" s="161"/>
      <c r="N71" s="162"/>
      <c r="O71" s="163"/>
      <c r="P71" s="161"/>
      <c r="Q71" s="162"/>
      <c r="R71" s="163"/>
    </row>
    <row r="72" spans="1:18" x14ac:dyDescent="0.25">
      <c r="A72" s="10">
        <v>11</v>
      </c>
      <c r="B72" s="81" t="s">
        <v>13</v>
      </c>
      <c r="C72" s="88"/>
      <c r="D72" s="158"/>
      <c r="E72" s="159"/>
      <c r="F72" s="160"/>
      <c r="G72" s="158"/>
      <c r="H72" s="159"/>
      <c r="I72" s="160"/>
      <c r="J72" s="158"/>
      <c r="K72" s="159"/>
      <c r="L72" s="160"/>
      <c r="M72" s="158"/>
      <c r="N72" s="159"/>
      <c r="O72" s="160"/>
      <c r="P72" s="158"/>
      <c r="Q72" s="159"/>
      <c r="R72" s="160"/>
    </row>
    <row r="73" spans="1:18" x14ac:dyDescent="0.25">
      <c r="A73" s="10"/>
      <c r="B73" s="74" t="s">
        <v>81</v>
      </c>
      <c r="C73" s="89"/>
      <c r="D73" s="161"/>
      <c r="E73" s="162"/>
      <c r="F73" s="163"/>
      <c r="G73" s="161"/>
      <c r="H73" s="162"/>
      <c r="I73" s="163"/>
      <c r="J73" s="161"/>
      <c r="K73" s="162"/>
      <c r="L73" s="163"/>
      <c r="M73" s="161"/>
      <c r="N73" s="162"/>
      <c r="O73" s="163"/>
      <c r="P73" s="161"/>
      <c r="Q73" s="162"/>
      <c r="R73" s="163"/>
    </row>
    <row r="74" spans="1:18" x14ac:dyDescent="0.25">
      <c r="A74" s="10"/>
      <c r="B74" s="75"/>
      <c r="C74" s="88"/>
      <c r="D74" s="158"/>
      <c r="E74" s="159"/>
      <c r="F74" s="160"/>
      <c r="G74" s="158"/>
      <c r="H74" s="159"/>
      <c r="I74" s="160"/>
      <c r="J74" s="158"/>
      <c r="K74" s="159"/>
      <c r="L74" s="160"/>
      <c r="M74" s="158"/>
      <c r="N74" s="159"/>
      <c r="O74" s="160"/>
      <c r="P74" s="158"/>
      <c r="Q74" s="159"/>
      <c r="R74" s="160"/>
    </row>
    <row r="75" spans="1:18" x14ac:dyDescent="0.25">
      <c r="A75" s="10"/>
      <c r="B75" s="74" t="s">
        <v>82</v>
      </c>
      <c r="C75" s="89"/>
      <c r="D75" s="161"/>
      <c r="E75" s="162"/>
      <c r="F75" s="163"/>
      <c r="G75" s="161"/>
      <c r="H75" s="162"/>
      <c r="I75" s="163"/>
      <c r="J75" s="161"/>
      <c r="K75" s="162"/>
      <c r="L75" s="163"/>
      <c r="M75" s="161"/>
      <c r="N75" s="162"/>
      <c r="O75" s="163"/>
      <c r="P75" s="161"/>
      <c r="Q75" s="162"/>
      <c r="R75" s="163"/>
    </row>
    <row r="76" spans="1:18" x14ac:dyDescent="0.25">
      <c r="A76" s="10"/>
      <c r="B76" s="75" t="s">
        <v>83</v>
      </c>
      <c r="C76" s="88"/>
      <c r="D76" s="158"/>
      <c r="E76" s="159"/>
      <c r="F76" s="160"/>
      <c r="G76" s="158"/>
      <c r="H76" s="159"/>
      <c r="I76" s="160"/>
      <c r="J76" s="158"/>
      <c r="K76" s="159"/>
      <c r="L76" s="160"/>
      <c r="M76" s="158"/>
      <c r="N76" s="159"/>
      <c r="O76" s="160"/>
      <c r="P76" s="158"/>
      <c r="Q76" s="159"/>
      <c r="R76" s="160"/>
    </row>
    <row r="77" spans="1:18" x14ac:dyDescent="0.25">
      <c r="A77" s="10"/>
      <c r="B77" s="74" t="s">
        <v>249</v>
      </c>
      <c r="C77" s="89"/>
      <c r="D77" s="161"/>
      <c r="E77" s="162"/>
      <c r="F77" s="163"/>
      <c r="G77" s="161"/>
      <c r="H77" s="162"/>
      <c r="I77" s="163"/>
      <c r="J77" s="161"/>
      <c r="K77" s="162"/>
      <c r="L77" s="163"/>
      <c r="M77" s="161"/>
      <c r="N77" s="162"/>
      <c r="O77" s="163"/>
      <c r="P77" s="161"/>
      <c r="Q77" s="162"/>
      <c r="R77" s="163"/>
    </row>
    <row r="78" spans="1:18" x14ac:dyDescent="0.25">
      <c r="A78" s="10"/>
      <c r="B78" s="75" t="s">
        <v>84</v>
      </c>
      <c r="C78" s="88"/>
      <c r="D78" s="158"/>
      <c r="E78" s="159"/>
      <c r="F78" s="160"/>
      <c r="G78" s="158"/>
      <c r="H78" s="159"/>
      <c r="I78" s="160"/>
      <c r="J78" s="158"/>
      <c r="K78" s="159"/>
      <c r="L78" s="160"/>
      <c r="M78" s="158"/>
      <c r="N78" s="159"/>
      <c r="O78" s="160"/>
      <c r="P78" s="158"/>
      <c r="Q78" s="159"/>
      <c r="R78" s="160"/>
    </row>
    <row r="79" spans="1:18" x14ac:dyDescent="0.25">
      <c r="A79" s="10"/>
      <c r="B79" s="74" t="s">
        <v>85</v>
      </c>
      <c r="C79" s="89"/>
      <c r="D79" s="161"/>
      <c r="E79" s="162"/>
      <c r="F79" s="163"/>
      <c r="G79" s="161"/>
      <c r="H79" s="162"/>
      <c r="I79" s="163"/>
      <c r="J79" s="161"/>
      <c r="K79" s="162"/>
      <c r="L79" s="163"/>
      <c r="M79" s="161"/>
      <c r="N79" s="162"/>
      <c r="O79" s="163"/>
      <c r="P79" s="161"/>
      <c r="Q79" s="162"/>
      <c r="R79" s="163"/>
    </row>
    <row r="80" spans="1:18" x14ac:dyDescent="0.25">
      <c r="A80" s="10"/>
      <c r="B80" s="75" t="s">
        <v>86</v>
      </c>
      <c r="C80" s="88"/>
      <c r="D80" s="158"/>
      <c r="E80" s="159"/>
      <c r="F80" s="160"/>
      <c r="G80" s="158"/>
      <c r="H80" s="159"/>
      <c r="I80" s="160"/>
      <c r="J80" s="158"/>
      <c r="K80" s="159"/>
      <c r="L80" s="160"/>
      <c r="M80" s="158"/>
      <c r="N80" s="159"/>
      <c r="O80" s="160"/>
      <c r="P80" s="158"/>
      <c r="Q80" s="159"/>
      <c r="R80" s="160"/>
    </row>
    <row r="81" spans="1:18" x14ac:dyDescent="0.25">
      <c r="A81" s="10"/>
      <c r="B81" s="74"/>
      <c r="C81" s="89"/>
      <c r="D81" s="161"/>
      <c r="E81" s="162"/>
      <c r="F81" s="163"/>
      <c r="G81" s="161"/>
      <c r="H81" s="162"/>
      <c r="I81" s="163"/>
      <c r="J81" s="161"/>
      <c r="K81" s="162"/>
      <c r="L81" s="163"/>
      <c r="M81" s="161"/>
      <c r="N81" s="162"/>
      <c r="O81" s="163"/>
      <c r="P81" s="161"/>
      <c r="Q81" s="162"/>
      <c r="R81" s="163"/>
    </row>
    <row r="82" spans="1:18" x14ac:dyDescent="0.25">
      <c r="A82" s="10">
        <v>12</v>
      </c>
      <c r="B82" s="81" t="s">
        <v>215</v>
      </c>
      <c r="C82" s="88"/>
      <c r="D82" s="158"/>
      <c r="E82" s="159"/>
      <c r="F82" s="160"/>
      <c r="G82" s="158"/>
      <c r="H82" s="159"/>
      <c r="I82" s="160"/>
      <c r="J82" s="158"/>
      <c r="K82" s="159"/>
      <c r="L82" s="160"/>
      <c r="M82" s="158"/>
      <c r="N82" s="159"/>
      <c r="O82" s="160"/>
      <c r="P82" s="158"/>
      <c r="Q82" s="159"/>
      <c r="R82" s="160"/>
    </row>
    <row r="83" spans="1:18" x14ac:dyDescent="0.25">
      <c r="A83" s="10"/>
      <c r="B83" s="74" t="s">
        <v>216</v>
      </c>
      <c r="C83" s="89"/>
      <c r="D83" s="161"/>
      <c r="E83" s="162"/>
      <c r="F83" s="163"/>
      <c r="G83" s="161"/>
      <c r="H83" s="162"/>
      <c r="I83" s="163"/>
      <c r="J83" s="161"/>
      <c r="K83" s="162"/>
      <c r="L83" s="163"/>
      <c r="M83" s="161"/>
      <c r="N83" s="162"/>
      <c r="O83" s="163"/>
      <c r="P83" s="161"/>
      <c r="Q83" s="162"/>
      <c r="R83" s="163"/>
    </row>
    <row r="84" spans="1:18" x14ac:dyDescent="0.25">
      <c r="A84" s="10"/>
      <c r="B84" s="75" t="s">
        <v>135</v>
      </c>
      <c r="C84" s="88"/>
      <c r="D84" s="158"/>
      <c r="E84" s="159"/>
      <c r="F84" s="160"/>
      <c r="G84" s="158"/>
      <c r="H84" s="159"/>
      <c r="I84" s="160"/>
      <c r="J84" s="158"/>
      <c r="K84" s="159"/>
      <c r="L84" s="160"/>
      <c r="M84" s="158"/>
      <c r="N84" s="159"/>
      <c r="O84" s="160"/>
      <c r="P84" s="158"/>
      <c r="Q84" s="159"/>
      <c r="R84" s="160"/>
    </row>
    <row r="85" spans="1:18" x14ac:dyDescent="0.25">
      <c r="A85" s="10"/>
      <c r="B85" s="74" t="s">
        <v>217</v>
      </c>
      <c r="C85" s="89"/>
      <c r="D85" s="161"/>
      <c r="E85" s="162"/>
      <c r="F85" s="163"/>
      <c r="G85" s="161"/>
      <c r="H85" s="162"/>
      <c r="I85" s="163"/>
      <c r="J85" s="161"/>
      <c r="K85" s="162"/>
      <c r="L85" s="163"/>
      <c r="M85" s="161"/>
      <c r="N85" s="162"/>
      <c r="O85" s="163"/>
      <c r="P85" s="161"/>
      <c r="Q85" s="162"/>
      <c r="R85" s="163"/>
    </row>
    <row r="86" spans="1:18" x14ac:dyDescent="0.25">
      <c r="A86" s="10"/>
      <c r="B86" s="75" t="s">
        <v>218</v>
      </c>
      <c r="C86" s="88"/>
      <c r="D86" s="158"/>
      <c r="E86" s="159"/>
      <c r="F86" s="160"/>
      <c r="G86" s="158"/>
      <c r="H86" s="159"/>
      <c r="I86" s="160"/>
      <c r="J86" s="158"/>
      <c r="K86" s="159"/>
      <c r="L86" s="160"/>
      <c r="M86" s="158"/>
      <c r="N86" s="159"/>
      <c r="O86" s="160"/>
      <c r="P86" s="158"/>
      <c r="Q86" s="159"/>
      <c r="R86" s="160"/>
    </row>
    <row r="87" spans="1:18" x14ac:dyDescent="0.25">
      <c r="A87" s="10"/>
      <c r="B87" s="74"/>
      <c r="C87" s="89"/>
      <c r="D87" s="161"/>
      <c r="E87" s="162"/>
      <c r="F87" s="163"/>
      <c r="G87" s="161"/>
      <c r="H87" s="162"/>
      <c r="I87" s="163"/>
      <c r="J87" s="161"/>
      <c r="K87" s="162"/>
      <c r="L87" s="163"/>
      <c r="M87" s="161"/>
      <c r="N87" s="162"/>
      <c r="O87" s="163"/>
      <c r="P87" s="161"/>
      <c r="Q87" s="162"/>
      <c r="R87" s="163"/>
    </row>
    <row r="88" spans="1:18" x14ac:dyDescent="0.25">
      <c r="A88" s="10">
        <v>13</v>
      </c>
      <c r="B88" s="81" t="s">
        <v>250</v>
      </c>
      <c r="C88" s="88"/>
      <c r="D88" s="158"/>
      <c r="E88" s="159"/>
      <c r="F88" s="160"/>
      <c r="G88" s="158"/>
      <c r="H88" s="159"/>
      <c r="I88" s="160"/>
      <c r="J88" s="158"/>
      <c r="K88" s="159"/>
      <c r="L88" s="160"/>
      <c r="M88" s="158"/>
      <c r="N88" s="159"/>
      <c r="O88" s="160"/>
      <c r="P88" s="158"/>
      <c r="Q88" s="159"/>
      <c r="R88" s="160"/>
    </row>
    <row r="89" spans="1:18" ht="30" x14ac:dyDescent="0.25">
      <c r="A89" s="10"/>
      <c r="B89" s="74" t="s">
        <v>251</v>
      </c>
      <c r="C89" s="89"/>
      <c r="D89" s="161"/>
      <c r="E89" s="162"/>
      <c r="F89" s="163"/>
      <c r="G89" s="161"/>
      <c r="H89" s="162"/>
      <c r="I89" s="163"/>
      <c r="J89" s="161"/>
      <c r="K89" s="162"/>
      <c r="L89" s="163"/>
      <c r="M89" s="161"/>
      <c r="N89" s="162"/>
      <c r="O89" s="163"/>
      <c r="P89" s="161"/>
      <c r="Q89" s="162"/>
      <c r="R89" s="163"/>
    </row>
    <row r="90" spans="1:18" ht="60" x14ac:dyDescent="0.25">
      <c r="A90" s="10"/>
      <c r="B90" s="75" t="s">
        <v>252</v>
      </c>
      <c r="C90" s="88" t="s">
        <v>253</v>
      </c>
      <c r="D90" s="158"/>
      <c r="E90" s="159"/>
      <c r="F90" s="160"/>
      <c r="G90" s="158"/>
      <c r="H90" s="159"/>
      <c r="I90" s="160"/>
      <c r="J90" s="158"/>
      <c r="K90" s="159"/>
      <c r="L90" s="160"/>
      <c r="M90" s="158"/>
      <c r="N90" s="159"/>
      <c r="O90" s="160"/>
      <c r="P90" s="158"/>
      <c r="Q90" s="159"/>
      <c r="R90" s="160"/>
    </row>
    <row r="91" spans="1:18" x14ac:dyDescent="0.25">
      <c r="A91" s="10"/>
      <c r="B91" s="74"/>
      <c r="C91" s="89"/>
      <c r="D91" s="161"/>
      <c r="E91" s="162"/>
      <c r="F91" s="163"/>
      <c r="G91" s="161"/>
      <c r="H91" s="162"/>
      <c r="I91" s="163"/>
      <c r="J91" s="161"/>
      <c r="K91" s="162"/>
      <c r="L91" s="163"/>
      <c r="M91" s="161"/>
      <c r="N91" s="162"/>
      <c r="O91" s="163"/>
      <c r="P91" s="161"/>
      <c r="Q91" s="162"/>
      <c r="R91" s="163"/>
    </row>
    <row r="92" spans="1:18" x14ac:dyDescent="0.25">
      <c r="A92" s="10"/>
      <c r="B92" s="75"/>
      <c r="C92" s="88"/>
      <c r="D92" s="158"/>
      <c r="E92" s="159"/>
      <c r="F92" s="160"/>
      <c r="G92" s="158"/>
      <c r="H92" s="159"/>
      <c r="I92" s="160"/>
      <c r="J92" s="158"/>
      <c r="K92" s="159"/>
      <c r="L92" s="160"/>
      <c r="M92" s="158"/>
      <c r="N92" s="159"/>
      <c r="O92" s="160"/>
      <c r="P92" s="158"/>
      <c r="Q92" s="159"/>
      <c r="R92" s="160"/>
    </row>
    <row r="93" spans="1:18" x14ac:dyDescent="0.25">
      <c r="A93" s="10">
        <v>14</v>
      </c>
      <c r="B93" s="84" t="s">
        <v>291</v>
      </c>
      <c r="C93" s="89"/>
      <c r="D93" s="161"/>
      <c r="E93" s="162"/>
      <c r="F93" s="163"/>
      <c r="G93" s="161"/>
      <c r="H93" s="162"/>
      <c r="I93" s="163"/>
      <c r="J93" s="161"/>
      <c r="K93" s="162"/>
      <c r="L93" s="163"/>
      <c r="M93" s="161"/>
      <c r="N93" s="162"/>
      <c r="O93" s="163"/>
      <c r="P93" s="161"/>
      <c r="Q93" s="162"/>
      <c r="R93" s="163"/>
    </row>
    <row r="94" spans="1:18" ht="45" x14ac:dyDescent="0.25">
      <c r="A94" s="10"/>
      <c r="B94" s="75" t="s">
        <v>254</v>
      </c>
      <c r="C94" s="92" t="s">
        <v>299</v>
      </c>
      <c r="D94" s="158"/>
      <c r="E94" s="159"/>
      <c r="F94" s="160"/>
      <c r="G94" s="158"/>
      <c r="H94" s="159"/>
      <c r="I94" s="160"/>
      <c r="J94" s="158"/>
      <c r="K94" s="159"/>
      <c r="L94" s="160"/>
      <c r="M94" s="158"/>
      <c r="N94" s="159"/>
      <c r="O94" s="160"/>
      <c r="P94" s="158"/>
      <c r="Q94" s="159"/>
      <c r="R94" s="160"/>
    </row>
    <row r="95" spans="1:18" ht="45" x14ac:dyDescent="0.25">
      <c r="A95" s="10"/>
      <c r="B95" s="74" t="s">
        <v>255</v>
      </c>
      <c r="C95" s="89" t="s">
        <v>256</v>
      </c>
      <c r="D95" s="161"/>
      <c r="E95" s="162"/>
      <c r="F95" s="163"/>
      <c r="G95" s="161"/>
      <c r="H95" s="162"/>
      <c r="I95" s="163"/>
      <c r="J95" s="161"/>
      <c r="K95" s="162"/>
      <c r="L95" s="163"/>
      <c r="M95" s="161"/>
      <c r="N95" s="162"/>
      <c r="O95" s="163"/>
      <c r="P95" s="161"/>
      <c r="Q95" s="162"/>
      <c r="R95" s="163"/>
    </row>
    <row r="96" spans="1:18" ht="45" x14ac:dyDescent="0.25">
      <c r="A96" s="10"/>
      <c r="B96" s="77" t="s">
        <v>332</v>
      </c>
      <c r="C96" s="90" t="s">
        <v>300</v>
      </c>
      <c r="D96" s="158"/>
      <c r="E96" s="159"/>
      <c r="F96" s="160"/>
      <c r="G96" s="158"/>
      <c r="H96" s="159"/>
      <c r="I96" s="160"/>
      <c r="J96" s="158"/>
      <c r="K96" s="159"/>
      <c r="L96" s="160"/>
      <c r="M96" s="158"/>
      <c r="N96" s="159"/>
      <c r="O96" s="160"/>
      <c r="P96" s="158"/>
      <c r="Q96" s="159"/>
      <c r="R96" s="160"/>
    </row>
    <row r="97" spans="1:18" ht="32.25" customHeight="1" x14ac:dyDescent="0.25">
      <c r="A97" s="10"/>
      <c r="B97" s="76" t="s">
        <v>333</v>
      </c>
      <c r="C97" s="89" t="s">
        <v>257</v>
      </c>
      <c r="D97" s="161"/>
      <c r="E97" s="162"/>
      <c r="F97" s="163"/>
      <c r="G97" s="161"/>
      <c r="H97" s="162"/>
      <c r="I97" s="163"/>
      <c r="J97" s="161"/>
      <c r="K97" s="162"/>
      <c r="L97" s="163"/>
      <c r="M97" s="161"/>
      <c r="N97" s="162"/>
      <c r="O97" s="163"/>
      <c r="P97" s="161"/>
      <c r="Q97" s="162"/>
      <c r="R97" s="163"/>
    </row>
    <row r="98" spans="1:18" x14ac:dyDescent="0.25">
      <c r="A98" s="10"/>
      <c r="B98" s="85" t="s">
        <v>292</v>
      </c>
      <c r="C98" s="88" t="s">
        <v>34</v>
      </c>
      <c r="D98" s="158"/>
      <c r="E98" s="159"/>
      <c r="F98" s="160"/>
      <c r="G98" s="158"/>
      <c r="H98" s="159"/>
      <c r="I98" s="160"/>
      <c r="J98" s="158"/>
      <c r="K98" s="159"/>
      <c r="L98" s="160"/>
      <c r="M98" s="158"/>
      <c r="N98" s="159"/>
      <c r="O98" s="160"/>
      <c r="P98" s="158"/>
      <c r="Q98" s="159"/>
      <c r="R98" s="160"/>
    </row>
    <row r="99" spans="1:18" x14ac:dyDescent="0.25">
      <c r="A99" s="10"/>
      <c r="B99" s="86" t="s">
        <v>293</v>
      </c>
      <c r="C99" s="89"/>
      <c r="D99" s="161"/>
      <c r="E99" s="162"/>
      <c r="F99" s="163"/>
      <c r="G99" s="161"/>
      <c r="H99" s="162"/>
      <c r="I99" s="163"/>
      <c r="J99" s="161"/>
      <c r="K99" s="162"/>
      <c r="L99" s="163"/>
      <c r="M99" s="161"/>
      <c r="N99" s="162"/>
      <c r="O99" s="163"/>
      <c r="P99" s="161"/>
      <c r="Q99" s="162"/>
      <c r="R99" s="163"/>
    </row>
    <row r="100" spans="1:18" x14ac:dyDescent="0.25">
      <c r="A100" s="10"/>
      <c r="B100" s="75" t="s">
        <v>258</v>
      </c>
      <c r="C100" s="88"/>
      <c r="D100" s="158"/>
      <c r="E100" s="159"/>
      <c r="F100" s="160"/>
      <c r="G100" s="158"/>
      <c r="H100" s="159"/>
      <c r="I100" s="160"/>
      <c r="J100" s="158"/>
      <c r="K100" s="159"/>
      <c r="L100" s="160"/>
      <c r="M100" s="158"/>
      <c r="N100" s="159"/>
      <c r="O100" s="160"/>
      <c r="P100" s="158"/>
      <c r="Q100" s="159"/>
      <c r="R100" s="160"/>
    </row>
    <row r="101" spans="1:18" x14ac:dyDescent="0.25">
      <c r="A101" s="10"/>
      <c r="B101" s="74"/>
      <c r="C101" s="89"/>
      <c r="D101" s="161"/>
      <c r="E101" s="162"/>
      <c r="F101" s="163"/>
      <c r="G101" s="161"/>
      <c r="H101" s="162"/>
      <c r="I101" s="163"/>
      <c r="J101" s="161"/>
      <c r="K101" s="162"/>
      <c r="L101" s="163"/>
      <c r="M101" s="161"/>
      <c r="N101" s="162"/>
      <c r="O101" s="163"/>
      <c r="P101" s="161"/>
      <c r="Q101" s="162"/>
      <c r="R101" s="163"/>
    </row>
    <row r="102" spans="1:18" x14ac:dyDescent="0.25">
      <c r="A102" s="10"/>
      <c r="B102" s="77" t="s">
        <v>296</v>
      </c>
      <c r="C102" s="88"/>
      <c r="D102" s="158"/>
      <c r="E102" s="159"/>
      <c r="F102" s="160"/>
      <c r="G102" s="158"/>
      <c r="H102" s="159"/>
      <c r="I102" s="160"/>
      <c r="J102" s="158"/>
      <c r="K102" s="159"/>
      <c r="L102" s="160"/>
      <c r="M102" s="158"/>
      <c r="N102" s="159"/>
      <c r="O102" s="160"/>
      <c r="P102" s="158"/>
      <c r="Q102" s="159"/>
      <c r="R102" s="160"/>
    </row>
    <row r="103" spans="1:18" x14ac:dyDescent="0.25">
      <c r="A103" s="10"/>
      <c r="B103" s="76" t="s">
        <v>295</v>
      </c>
      <c r="C103" s="89"/>
      <c r="D103" s="161"/>
      <c r="E103" s="162"/>
      <c r="F103" s="163"/>
      <c r="G103" s="161"/>
      <c r="H103" s="162"/>
      <c r="I103" s="163"/>
      <c r="J103" s="161"/>
      <c r="K103" s="162"/>
      <c r="L103" s="163"/>
      <c r="M103" s="161"/>
      <c r="N103" s="162"/>
      <c r="O103" s="163"/>
      <c r="P103" s="161"/>
      <c r="Q103" s="162"/>
      <c r="R103" s="163"/>
    </row>
    <row r="104" spans="1:18" x14ac:dyDescent="0.25">
      <c r="A104" s="10"/>
      <c r="B104" s="75"/>
      <c r="C104" s="88"/>
      <c r="D104" s="158"/>
      <c r="E104" s="159"/>
      <c r="F104" s="160"/>
      <c r="G104" s="158"/>
      <c r="H104" s="159"/>
      <c r="I104" s="160"/>
      <c r="J104" s="158"/>
      <c r="K104" s="159"/>
      <c r="L104" s="160"/>
      <c r="M104" s="158"/>
      <c r="N104" s="159"/>
      <c r="O104" s="160"/>
      <c r="P104" s="158"/>
      <c r="Q104" s="159"/>
      <c r="R104" s="160"/>
    </row>
    <row r="105" spans="1:18" x14ac:dyDescent="0.25">
      <c r="A105" s="10">
        <v>15</v>
      </c>
      <c r="B105" s="84" t="s">
        <v>331</v>
      </c>
      <c r="C105" s="89"/>
      <c r="D105" s="161"/>
      <c r="E105" s="162"/>
      <c r="F105" s="163"/>
      <c r="G105" s="161"/>
      <c r="H105" s="162"/>
      <c r="I105" s="163"/>
      <c r="J105" s="161"/>
      <c r="K105" s="162"/>
      <c r="L105" s="163"/>
      <c r="M105" s="161"/>
      <c r="N105" s="162"/>
      <c r="O105" s="163"/>
      <c r="P105" s="161"/>
      <c r="Q105" s="162"/>
      <c r="R105" s="163"/>
    </row>
    <row r="106" spans="1:18" x14ac:dyDescent="0.25">
      <c r="A106" s="10"/>
      <c r="B106" s="75" t="s">
        <v>219</v>
      </c>
      <c r="C106" s="88"/>
      <c r="D106" s="158"/>
      <c r="E106" s="159"/>
      <c r="F106" s="160"/>
      <c r="G106" s="158"/>
      <c r="H106" s="159"/>
      <c r="I106" s="160"/>
      <c r="J106" s="158"/>
      <c r="K106" s="159"/>
      <c r="L106" s="160"/>
      <c r="M106" s="158"/>
      <c r="N106" s="159"/>
      <c r="O106" s="160"/>
      <c r="P106" s="158"/>
      <c r="Q106" s="159"/>
      <c r="R106" s="160"/>
    </row>
    <row r="107" spans="1:18" x14ac:dyDescent="0.25">
      <c r="A107" s="10"/>
      <c r="B107" s="74" t="s">
        <v>220</v>
      </c>
      <c r="C107" s="89"/>
      <c r="D107" s="161"/>
      <c r="E107" s="162"/>
      <c r="F107" s="163"/>
      <c r="G107" s="161"/>
      <c r="H107" s="162"/>
      <c r="I107" s="163"/>
      <c r="J107" s="161"/>
      <c r="K107" s="162"/>
      <c r="L107" s="163"/>
      <c r="M107" s="161"/>
      <c r="N107" s="162"/>
      <c r="O107" s="163"/>
      <c r="P107" s="161"/>
      <c r="Q107" s="162"/>
      <c r="R107" s="163"/>
    </row>
    <row r="108" spans="1:18" x14ac:dyDescent="0.25">
      <c r="A108" s="10"/>
      <c r="B108" s="77" t="s">
        <v>294</v>
      </c>
      <c r="C108" s="88"/>
      <c r="D108" s="158"/>
      <c r="E108" s="159"/>
      <c r="F108" s="160"/>
      <c r="G108" s="158"/>
      <c r="H108" s="159"/>
      <c r="I108" s="160"/>
      <c r="J108" s="158"/>
      <c r="K108" s="159"/>
      <c r="L108" s="160"/>
      <c r="M108" s="158"/>
      <c r="N108" s="159"/>
      <c r="O108" s="160"/>
      <c r="P108" s="158"/>
      <c r="Q108" s="159"/>
      <c r="R108" s="160"/>
    </row>
    <row r="109" spans="1:18" x14ac:dyDescent="0.25">
      <c r="A109" s="10"/>
      <c r="B109" s="74" t="s">
        <v>221</v>
      </c>
      <c r="C109" s="89"/>
      <c r="D109" s="161"/>
      <c r="E109" s="162"/>
      <c r="F109" s="163"/>
      <c r="G109" s="161"/>
      <c r="H109" s="162"/>
      <c r="I109" s="163"/>
      <c r="J109" s="161"/>
      <c r="K109" s="162"/>
      <c r="L109" s="163"/>
      <c r="M109" s="161"/>
      <c r="N109" s="162"/>
      <c r="O109" s="163"/>
      <c r="P109" s="161"/>
      <c r="Q109" s="162"/>
      <c r="R109" s="163"/>
    </row>
    <row r="110" spans="1:18" x14ac:dyDescent="0.25">
      <c r="A110" s="10"/>
      <c r="B110" s="75" t="s">
        <v>65</v>
      </c>
      <c r="C110" s="88"/>
      <c r="D110" s="158"/>
      <c r="E110" s="159"/>
      <c r="F110" s="160"/>
      <c r="G110" s="158"/>
      <c r="H110" s="159"/>
      <c r="I110" s="160"/>
      <c r="J110" s="158"/>
      <c r="K110" s="159"/>
      <c r="L110" s="160"/>
      <c r="M110" s="158"/>
      <c r="N110" s="159"/>
      <c r="O110" s="160"/>
      <c r="P110" s="158"/>
      <c r="Q110" s="159"/>
      <c r="R110" s="160"/>
    </row>
    <row r="111" spans="1:18" x14ac:dyDescent="0.25">
      <c r="A111" s="10"/>
      <c r="B111" s="74" t="s">
        <v>222</v>
      </c>
      <c r="C111" s="89"/>
      <c r="D111" s="161"/>
      <c r="E111" s="162"/>
      <c r="F111" s="163"/>
      <c r="G111" s="161"/>
      <c r="H111" s="162"/>
      <c r="I111" s="163"/>
      <c r="J111" s="161"/>
      <c r="K111" s="162"/>
      <c r="L111" s="163"/>
      <c r="M111" s="161"/>
      <c r="N111" s="162"/>
      <c r="O111" s="163"/>
      <c r="P111" s="161"/>
      <c r="Q111" s="162"/>
      <c r="R111" s="163"/>
    </row>
    <row r="112" spans="1:18" x14ac:dyDescent="0.25">
      <c r="A112" s="10"/>
      <c r="B112" s="75"/>
      <c r="C112" s="88"/>
      <c r="D112" s="158"/>
      <c r="E112" s="159"/>
      <c r="F112" s="160"/>
      <c r="G112" s="158"/>
      <c r="H112" s="159"/>
      <c r="I112" s="160"/>
      <c r="J112" s="158"/>
      <c r="K112" s="159"/>
      <c r="L112" s="160"/>
      <c r="M112" s="158"/>
      <c r="N112" s="159"/>
      <c r="O112" s="160"/>
      <c r="P112" s="158"/>
      <c r="Q112" s="159"/>
      <c r="R112" s="160"/>
    </row>
    <row r="113" spans="1:119" ht="30" x14ac:dyDescent="0.25">
      <c r="A113" s="10">
        <v>16</v>
      </c>
      <c r="B113" s="78" t="s">
        <v>10</v>
      </c>
      <c r="C113" s="89" t="s">
        <v>259</v>
      </c>
      <c r="D113" s="161"/>
      <c r="E113" s="162"/>
      <c r="F113" s="163"/>
      <c r="G113" s="161"/>
      <c r="H113" s="162"/>
      <c r="I113" s="163"/>
      <c r="J113" s="161"/>
      <c r="K113" s="162"/>
      <c r="L113" s="163"/>
      <c r="M113" s="161"/>
      <c r="N113" s="162"/>
      <c r="O113" s="163"/>
      <c r="P113" s="161"/>
      <c r="Q113" s="162"/>
      <c r="R113" s="163"/>
    </row>
    <row r="114" spans="1:119" x14ac:dyDescent="0.25">
      <c r="A114" s="10"/>
      <c r="B114" s="75" t="s">
        <v>89</v>
      </c>
      <c r="C114" s="88"/>
      <c r="D114" s="158"/>
      <c r="E114" s="159"/>
      <c r="F114" s="160"/>
      <c r="G114" s="158"/>
      <c r="H114" s="159"/>
      <c r="I114" s="160"/>
      <c r="J114" s="158"/>
      <c r="K114" s="159"/>
      <c r="L114" s="160"/>
      <c r="M114" s="158"/>
      <c r="N114" s="159"/>
      <c r="O114" s="160"/>
      <c r="P114" s="158"/>
      <c r="Q114" s="159"/>
      <c r="R114" s="160"/>
    </row>
    <row r="115" spans="1:119" ht="30" x14ac:dyDescent="0.25">
      <c r="A115" s="10"/>
      <c r="B115" s="74" t="s">
        <v>90</v>
      </c>
      <c r="C115" s="89"/>
      <c r="D115" s="161"/>
      <c r="E115" s="162"/>
      <c r="F115" s="163"/>
      <c r="G115" s="161"/>
      <c r="H115" s="162"/>
      <c r="I115" s="163"/>
      <c r="J115" s="161"/>
      <c r="K115" s="162"/>
      <c r="L115" s="163"/>
      <c r="M115" s="161"/>
      <c r="N115" s="162"/>
      <c r="O115" s="163"/>
      <c r="P115" s="161"/>
      <c r="Q115" s="162"/>
      <c r="R115" s="163"/>
    </row>
    <row r="116" spans="1:119" x14ac:dyDescent="0.25">
      <c r="B116" s="75" t="s">
        <v>91</v>
      </c>
      <c r="C116" s="88"/>
      <c r="D116" s="158"/>
      <c r="E116" s="159"/>
      <c r="F116" s="160"/>
      <c r="G116" s="158"/>
      <c r="H116" s="159"/>
      <c r="I116" s="160"/>
      <c r="J116" s="158"/>
      <c r="K116" s="159"/>
      <c r="L116" s="160"/>
      <c r="M116" s="158"/>
      <c r="N116" s="159"/>
      <c r="O116" s="160"/>
      <c r="P116" s="158"/>
      <c r="Q116" s="159"/>
      <c r="R116" s="160"/>
    </row>
    <row r="117" spans="1:119" s="9" customFormat="1" x14ac:dyDescent="0.25">
      <c r="A117" s="10">
        <v>17</v>
      </c>
      <c r="B117" s="230" t="s">
        <v>416</v>
      </c>
      <c r="C117" s="221"/>
      <c r="D117" s="222"/>
      <c r="E117" s="223"/>
      <c r="F117" s="224"/>
      <c r="G117" s="222"/>
      <c r="H117" s="223"/>
      <c r="I117" s="224"/>
      <c r="J117" s="222"/>
      <c r="K117" s="223"/>
      <c r="L117" s="224"/>
      <c r="M117" s="222"/>
      <c r="N117" s="223"/>
      <c r="O117" s="224"/>
      <c r="P117" s="222"/>
      <c r="Q117" s="223"/>
      <c r="R117" s="224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  <c r="CJ117" s="23"/>
      <c r="CK117" s="23"/>
      <c r="CL117" s="23"/>
      <c r="CM117" s="23"/>
      <c r="CN117" s="23"/>
      <c r="CO117" s="23"/>
      <c r="CP117" s="23"/>
      <c r="CQ117" s="23"/>
      <c r="CR117" s="23"/>
      <c r="CS117" s="23"/>
      <c r="CT117" s="23"/>
      <c r="CU117" s="23"/>
      <c r="CV117" s="23"/>
      <c r="CW117" s="23"/>
      <c r="CX117" s="23"/>
      <c r="CY117" s="23"/>
      <c r="CZ117" s="23"/>
      <c r="DA117" s="23"/>
      <c r="DB117" s="23"/>
      <c r="DC117" s="23"/>
      <c r="DD117" s="23"/>
      <c r="DE117" s="23"/>
      <c r="DF117" s="23"/>
      <c r="DG117" s="23"/>
      <c r="DH117" s="23"/>
      <c r="DI117" s="23"/>
      <c r="DJ117" s="23"/>
      <c r="DK117" s="23"/>
      <c r="DL117" s="23"/>
      <c r="DM117" s="23"/>
      <c r="DN117" s="23"/>
      <c r="DO117" s="23"/>
    </row>
    <row r="118" spans="1:119" x14ac:dyDescent="0.25">
      <c r="B118" s="75"/>
      <c r="C118" s="88"/>
      <c r="D118" s="158"/>
      <c r="E118" s="159"/>
      <c r="F118" s="160"/>
      <c r="G118" s="158"/>
      <c r="H118" s="159"/>
      <c r="I118" s="160"/>
      <c r="J118" s="158"/>
      <c r="K118" s="159"/>
      <c r="L118" s="160"/>
      <c r="M118" s="158"/>
      <c r="N118" s="159"/>
      <c r="O118" s="160"/>
      <c r="P118" s="158"/>
      <c r="Q118" s="159"/>
      <c r="R118" s="160"/>
    </row>
    <row r="119" spans="1:119" s="9" customFormat="1" x14ac:dyDescent="0.25">
      <c r="A119" s="10"/>
      <c r="B119" s="220"/>
      <c r="C119" s="221"/>
      <c r="D119" s="222"/>
      <c r="E119" s="223"/>
      <c r="F119" s="224"/>
      <c r="G119" s="222"/>
      <c r="H119" s="223"/>
      <c r="I119" s="224"/>
      <c r="J119" s="222"/>
      <c r="K119" s="223"/>
      <c r="L119" s="224"/>
      <c r="M119" s="222"/>
      <c r="N119" s="223"/>
      <c r="O119" s="224"/>
      <c r="P119" s="222"/>
      <c r="Q119" s="223"/>
      <c r="R119" s="224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  <c r="BX119" s="23"/>
      <c r="BY119" s="23"/>
      <c r="BZ119" s="23"/>
      <c r="CA119" s="23"/>
      <c r="CB119" s="23"/>
      <c r="CC119" s="23"/>
      <c r="CD119" s="23"/>
      <c r="CE119" s="23"/>
      <c r="CF119" s="23"/>
      <c r="CG119" s="23"/>
      <c r="CH119" s="23"/>
      <c r="CI119" s="23"/>
      <c r="CJ119" s="23"/>
      <c r="CK119" s="23"/>
      <c r="CL119" s="23"/>
      <c r="CM119" s="23"/>
      <c r="CN119" s="23"/>
      <c r="CO119" s="23"/>
      <c r="CP119" s="23"/>
      <c r="CQ119" s="23"/>
      <c r="CR119" s="23"/>
      <c r="CS119" s="23"/>
      <c r="CT119" s="23"/>
      <c r="CU119" s="23"/>
      <c r="CV119" s="23"/>
      <c r="CW119" s="23"/>
      <c r="CX119" s="23"/>
      <c r="CY119" s="23"/>
      <c r="CZ119" s="23"/>
      <c r="DA119" s="23"/>
      <c r="DB119" s="23"/>
      <c r="DC119" s="23"/>
      <c r="DD119" s="23"/>
      <c r="DE119" s="23"/>
      <c r="DF119" s="23"/>
      <c r="DG119" s="23"/>
      <c r="DH119" s="23"/>
      <c r="DI119" s="23"/>
      <c r="DJ119" s="23"/>
      <c r="DK119" s="23"/>
      <c r="DL119" s="23"/>
      <c r="DM119" s="23"/>
      <c r="DN119" s="23"/>
      <c r="DO119" s="23"/>
    </row>
    <row r="120" spans="1:119" x14ac:dyDescent="0.25">
      <c r="B120" s="75"/>
      <c r="C120" s="88"/>
      <c r="D120" s="158"/>
      <c r="E120" s="159"/>
      <c r="F120" s="160"/>
      <c r="G120" s="158"/>
      <c r="H120" s="159"/>
      <c r="I120" s="160"/>
      <c r="J120" s="158"/>
      <c r="K120" s="159"/>
      <c r="L120" s="160"/>
      <c r="M120" s="158"/>
      <c r="N120" s="159"/>
      <c r="O120" s="160"/>
      <c r="P120" s="158"/>
      <c r="Q120" s="159"/>
      <c r="R120" s="160"/>
    </row>
    <row r="121" spans="1:119" s="9" customFormat="1" x14ac:dyDescent="0.25">
      <c r="A121" s="10"/>
      <c r="B121" s="220"/>
      <c r="C121" s="221"/>
      <c r="D121" s="222"/>
      <c r="E121" s="223"/>
      <c r="F121" s="224"/>
      <c r="G121" s="222"/>
      <c r="H121" s="223"/>
      <c r="I121" s="224"/>
      <c r="J121" s="222"/>
      <c r="K121" s="223"/>
      <c r="L121" s="224"/>
      <c r="M121" s="222"/>
      <c r="N121" s="223"/>
      <c r="O121" s="224"/>
      <c r="P121" s="222"/>
      <c r="Q121" s="223"/>
      <c r="R121" s="224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  <c r="CB121" s="23"/>
      <c r="CC121" s="23"/>
      <c r="CD121" s="23"/>
      <c r="CE121" s="23"/>
      <c r="CF121" s="23"/>
      <c r="CG121" s="23"/>
      <c r="CH121" s="23"/>
      <c r="CI121" s="23"/>
      <c r="CJ121" s="23"/>
      <c r="CK121" s="23"/>
      <c r="CL121" s="23"/>
      <c r="CM121" s="23"/>
      <c r="CN121" s="23"/>
      <c r="CO121" s="23"/>
      <c r="CP121" s="23"/>
      <c r="CQ121" s="23"/>
      <c r="CR121" s="23"/>
      <c r="CS121" s="23"/>
      <c r="CT121" s="23"/>
      <c r="CU121" s="23"/>
      <c r="CV121" s="23"/>
      <c r="CW121" s="23"/>
      <c r="CX121" s="23"/>
      <c r="CY121" s="23"/>
      <c r="CZ121" s="23"/>
      <c r="DA121" s="23"/>
      <c r="DB121" s="23"/>
      <c r="DC121" s="23"/>
      <c r="DD121" s="23"/>
      <c r="DE121" s="23"/>
      <c r="DF121" s="23"/>
      <c r="DG121" s="23"/>
      <c r="DH121" s="23"/>
      <c r="DI121" s="23"/>
      <c r="DJ121" s="23"/>
      <c r="DK121" s="23"/>
      <c r="DL121" s="23"/>
      <c r="DM121" s="23"/>
      <c r="DN121" s="23"/>
      <c r="DO121" s="23"/>
    </row>
    <row r="122" spans="1:119" x14ac:dyDescent="0.25">
      <c r="B122" s="225"/>
      <c r="C122" s="226"/>
      <c r="D122" s="227"/>
      <c r="E122" s="228"/>
      <c r="F122" s="229"/>
      <c r="G122" s="227"/>
      <c r="H122" s="228"/>
      <c r="I122" s="229"/>
      <c r="J122" s="227"/>
      <c r="K122" s="228"/>
      <c r="L122" s="229"/>
      <c r="M122" s="227"/>
      <c r="N122" s="228"/>
      <c r="O122" s="229"/>
      <c r="P122" s="227"/>
      <c r="Q122" s="228"/>
      <c r="R122" s="229"/>
    </row>
  </sheetData>
  <sheetProtection sheet="1" objects="1" scenarios="1"/>
  <mergeCells count="10">
    <mergeCell ref="D3:F3"/>
    <mergeCell ref="G3:I3"/>
    <mergeCell ref="J3:L3"/>
    <mergeCell ref="M3:O3"/>
    <mergeCell ref="P3:R3"/>
    <mergeCell ref="D1:F1"/>
    <mergeCell ref="G1:I1"/>
    <mergeCell ref="J1:L1"/>
    <mergeCell ref="M1:O1"/>
    <mergeCell ref="P1:R1"/>
  </mergeCells>
  <dataValidations count="2">
    <dataValidation type="whole" allowBlank="1" showInputMessage="1" showErrorMessage="1" errorTitle="HUOM!" error="Luokitus sarakkeeseen kelpaa arvoksi vain luku 0, 1 tai 2. Mahdolliset lisäselvitykset ilmoita edellisessä sarakkeessa." promptTitle="Luokitteluohje" prompt="Anna luokitus numerolla:_x000a_0 = ei vaadi toimenpidettä_x000a_1 = vaatii lisäselvitystä_x000a_2 = toimenpide-ehdotus" sqref="F4:F122 I4:I122 L4:L122 O4:O122 R4:R122">
      <formula1>0</formula1>
      <formula2>2</formula2>
    </dataValidation>
    <dataValidation allowBlank="1" showInputMessage="1" showErrorMessage="1" promptTitle="Ohje" prompt="Muita esiin tulleita seikkoja, vapaata tekstiä" sqref="B118:B122"/>
  </dataValidations>
  <pageMargins left="0.15748031496062992" right="0.59055118110236227" top="0.35433070866141736" bottom="0.74803149606299213" header="0.31496062992125984" footer="0.31496062992125984"/>
  <pageSetup paperSize="9" scale="51" orientation="landscape" r:id="rId1"/>
  <headerFooter>
    <oddFooter>&amp;A&amp;RPage &amp;P</oddFooter>
  </headerFooter>
  <colBreaks count="2" manualBreakCount="2">
    <brk id="6" max="1048575" man="1"/>
    <brk id="12" max="1048575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E54"/>
  <sheetViews>
    <sheetView zoomScaleNormal="100" workbookViewId="0"/>
  </sheetViews>
  <sheetFormatPr defaultColWidth="8.85546875" defaultRowHeight="15" x14ac:dyDescent="0.25"/>
  <cols>
    <col min="1" max="1" width="8.85546875" style="1"/>
    <col min="2" max="2" width="189.5703125" style="2" customWidth="1"/>
    <col min="3" max="16384" width="8.85546875" style="2"/>
  </cols>
  <sheetData>
    <row r="1" spans="1:5" ht="14.45" x14ac:dyDescent="0.3">
      <c r="A1" s="3"/>
      <c r="B1" s="8"/>
      <c r="C1" s="66"/>
      <c r="D1" s="8"/>
      <c r="E1" s="8"/>
    </row>
    <row r="2" spans="1:5" x14ac:dyDescent="0.25">
      <c r="A2" s="3"/>
      <c r="B2" s="3" t="s">
        <v>420</v>
      </c>
      <c r="C2" s="65"/>
      <c r="D2" s="8"/>
      <c r="E2" s="8"/>
    </row>
    <row r="3" spans="1:5" s="4" customFormat="1" ht="14.45" x14ac:dyDescent="0.3">
      <c r="A3" s="3"/>
      <c r="B3" s="3"/>
      <c r="C3" s="66"/>
      <c r="D3" s="8"/>
      <c r="E3" s="8"/>
    </row>
    <row r="4" spans="1:5" s="4" customFormat="1" x14ac:dyDescent="0.25">
      <c r="A4" s="3"/>
      <c r="B4" s="3" t="s">
        <v>36</v>
      </c>
      <c r="C4" s="66"/>
      <c r="D4" s="8"/>
      <c r="E4" s="8"/>
    </row>
    <row r="5" spans="1:5" s="4" customFormat="1" x14ac:dyDescent="0.25">
      <c r="A5" s="3"/>
      <c r="B5" s="10" t="s">
        <v>37</v>
      </c>
      <c r="C5" s="8"/>
      <c r="D5" s="8"/>
      <c r="E5" s="8"/>
    </row>
    <row r="6" spans="1:5" x14ac:dyDescent="0.25">
      <c r="A6" s="3"/>
      <c r="B6" s="10" t="s">
        <v>38</v>
      </c>
      <c r="C6" s="8"/>
      <c r="D6" s="8"/>
      <c r="E6" s="8"/>
    </row>
    <row r="7" spans="1:5" s="4" customFormat="1" ht="14.45" x14ac:dyDescent="0.3">
      <c r="A7" s="3"/>
      <c r="B7" s="8"/>
      <c r="C7" s="8"/>
      <c r="D7" s="8"/>
      <c r="E7" s="8"/>
    </row>
    <row r="8" spans="1:5" x14ac:dyDescent="0.25">
      <c r="A8" s="3">
        <v>1</v>
      </c>
      <c r="B8" s="7" t="s">
        <v>2</v>
      </c>
      <c r="C8" s="8"/>
      <c r="D8" s="8"/>
      <c r="E8" s="8"/>
    </row>
    <row r="9" spans="1:5" ht="14.45" x14ac:dyDescent="0.3">
      <c r="A9" s="3"/>
      <c r="B9" s="8"/>
      <c r="C9" s="8"/>
      <c r="D9" s="8"/>
      <c r="E9" s="8"/>
    </row>
    <row r="10" spans="1:5" x14ac:dyDescent="0.25">
      <c r="A10" s="3">
        <v>2</v>
      </c>
      <c r="B10" s="5" t="s">
        <v>261</v>
      </c>
      <c r="C10" s="8"/>
      <c r="D10" s="8"/>
      <c r="E10" s="8"/>
    </row>
    <row r="11" spans="1:5" x14ac:dyDescent="0.25">
      <c r="A11" s="3"/>
      <c r="B11" s="6" t="s">
        <v>262</v>
      </c>
      <c r="C11" s="8"/>
      <c r="D11" s="8"/>
      <c r="E11" s="8"/>
    </row>
    <row r="12" spans="1:5" x14ac:dyDescent="0.25">
      <c r="A12" s="3"/>
      <c r="B12" s="6" t="s">
        <v>19</v>
      </c>
      <c r="C12" s="8"/>
      <c r="D12" s="8"/>
      <c r="E12" s="8"/>
    </row>
    <row r="13" spans="1:5" x14ac:dyDescent="0.25">
      <c r="A13" s="3"/>
      <c r="B13" s="6" t="s">
        <v>39</v>
      </c>
      <c r="C13" s="8"/>
      <c r="D13" s="8"/>
      <c r="E13" s="8"/>
    </row>
    <row r="14" spans="1:5" x14ac:dyDescent="0.25">
      <c r="A14" s="3"/>
      <c r="B14" s="63" t="s">
        <v>264</v>
      </c>
      <c r="C14" s="8"/>
      <c r="D14" s="8"/>
      <c r="E14" s="8"/>
    </row>
    <row r="15" spans="1:5" ht="14.45" x14ac:dyDescent="0.3">
      <c r="A15" s="3"/>
      <c r="B15" s="8"/>
      <c r="C15" s="8"/>
      <c r="D15" s="8"/>
      <c r="E15" s="8"/>
    </row>
    <row r="16" spans="1:5" ht="17.25" x14ac:dyDescent="0.25">
      <c r="A16" s="3">
        <v>3</v>
      </c>
      <c r="B16" s="64" t="s">
        <v>268</v>
      </c>
      <c r="C16" s="8"/>
      <c r="D16" s="8"/>
      <c r="E16" s="8"/>
    </row>
    <row r="17" spans="1:5" ht="14.45" x14ac:dyDescent="0.3">
      <c r="A17" s="3"/>
      <c r="B17" s="8"/>
      <c r="C17" s="8"/>
      <c r="D17" s="8"/>
      <c r="E17" s="8"/>
    </row>
    <row r="18" spans="1:5" x14ac:dyDescent="0.25">
      <c r="A18" s="3">
        <v>4</v>
      </c>
      <c r="B18" s="63" t="s">
        <v>269</v>
      </c>
      <c r="C18" s="8"/>
      <c r="D18" s="8"/>
      <c r="E18" s="8"/>
    </row>
    <row r="19" spans="1:5" ht="14.45" x14ac:dyDescent="0.3">
      <c r="A19" s="3"/>
      <c r="B19" s="8"/>
      <c r="C19" s="8"/>
      <c r="D19" s="8"/>
      <c r="E19" s="8"/>
    </row>
    <row r="20" spans="1:5" ht="17.25" x14ac:dyDescent="0.25">
      <c r="A20" s="3">
        <v>5</v>
      </c>
      <c r="B20" s="65" t="s">
        <v>265</v>
      </c>
      <c r="C20" s="8"/>
      <c r="D20" s="8"/>
      <c r="E20" s="8"/>
    </row>
    <row r="21" spans="1:5" x14ac:dyDescent="0.25">
      <c r="A21" s="3"/>
      <c r="B21" s="6" t="s">
        <v>20</v>
      </c>
      <c r="C21" s="8"/>
      <c r="D21" s="8"/>
      <c r="E21" s="8"/>
    </row>
    <row r="22" spans="1:5" x14ac:dyDescent="0.25">
      <c r="A22" s="3"/>
      <c r="B22" s="6" t="s">
        <v>49</v>
      </c>
      <c r="C22" s="8"/>
      <c r="D22" s="8"/>
      <c r="E22" s="8"/>
    </row>
    <row r="23" spans="1:5" ht="14.45" x14ac:dyDescent="0.3">
      <c r="A23" s="3"/>
      <c r="B23" s="8"/>
      <c r="C23" s="8"/>
      <c r="D23" s="8"/>
      <c r="E23" s="8"/>
    </row>
    <row r="24" spans="1:5" x14ac:dyDescent="0.25">
      <c r="A24" s="172">
        <v>6</v>
      </c>
      <c r="B24" s="58" t="s">
        <v>263</v>
      </c>
      <c r="C24" s="8"/>
      <c r="D24" s="8"/>
      <c r="E24" s="8"/>
    </row>
    <row r="25" spans="1:5" x14ac:dyDescent="0.25">
      <c r="A25" s="3"/>
      <c r="B25" s="63" t="s">
        <v>315</v>
      </c>
      <c r="C25" s="8"/>
      <c r="D25" s="8"/>
      <c r="E25" s="8"/>
    </row>
    <row r="26" spans="1:5" ht="14.45" x14ac:dyDescent="0.3">
      <c r="A26" s="3"/>
      <c r="B26" s="8"/>
      <c r="C26" s="8"/>
      <c r="D26" s="8"/>
      <c r="E26" s="8"/>
    </row>
    <row r="27" spans="1:5" ht="14.45" x14ac:dyDescent="0.3">
      <c r="A27" s="3">
        <v>7</v>
      </c>
      <c r="B27" s="5" t="s">
        <v>18</v>
      </c>
      <c r="C27" s="8"/>
      <c r="D27" s="8"/>
      <c r="E27" s="8"/>
    </row>
    <row r="28" spans="1:5" x14ac:dyDescent="0.25">
      <c r="A28" s="3"/>
      <c r="B28" s="63" t="s">
        <v>270</v>
      </c>
      <c r="C28" s="8"/>
      <c r="D28" s="8"/>
      <c r="E28" s="8"/>
    </row>
    <row r="29" spans="1:5" x14ac:dyDescent="0.25">
      <c r="A29" s="3"/>
      <c r="B29" s="6" t="s">
        <v>50</v>
      </c>
      <c r="C29" s="8"/>
      <c r="D29" s="8"/>
      <c r="E29" s="8"/>
    </row>
    <row r="30" spans="1:5" ht="14.45" x14ac:dyDescent="0.3">
      <c r="A30" s="3"/>
      <c r="B30" s="8"/>
      <c r="C30" s="8"/>
      <c r="D30" s="8"/>
      <c r="E30" s="8"/>
    </row>
    <row r="31" spans="1:5" ht="14.45" x14ac:dyDescent="0.3">
      <c r="A31" s="3"/>
      <c r="B31" s="8"/>
      <c r="C31" s="8"/>
      <c r="D31" s="8"/>
      <c r="E31" s="8"/>
    </row>
    <row r="32" spans="1:5" x14ac:dyDescent="0.25">
      <c r="A32" s="173">
        <v>8</v>
      </c>
      <c r="B32" s="62" t="s">
        <v>266</v>
      </c>
      <c r="C32" s="8"/>
      <c r="D32" s="8"/>
      <c r="E32" s="8"/>
    </row>
    <row r="33" spans="1:5" x14ac:dyDescent="0.25">
      <c r="A33" s="3"/>
      <c r="B33" s="62" t="s">
        <v>59</v>
      </c>
      <c r="C33" s="8"/>
      <c r="D33" s="8"/>
      <c r="E33" s="8"/>
    </row>
    <row r="34" spans="1:5" ht="14.45" x14ac:dyDescent="0.3">
      <c r="A34" s="3"/>
      <c r="B34" s="66"/>
      <c r="C34" s="8"/>
      <c r="D34" s="8"/>
      <c r="E34" s="8"/>
    </row>
    <row r="35" spans="1:5" x14ac:dyDescent="0.25">
      <c r="A35" s="3">
        <v>9</v>
      </c>
      <c r="B35" s="66" t="s">
        <v>267</v>
      </c>
      <c r="C35" s="8"/>
      <c r="D35" s="8"/>
      <c r="E35" s="8"/>
    </row>
    <row r="36" spans="1:5" x14ac:dyDescent="0.25">
      <c r="A36" s="3"/>
      <c r="B36" s="6" t="s">
        <v>60</v>
      </c>
      <c r="C36" s="8"/>
      <c r="D36" s="8"/>
      <c r="E36" s="8"/>
    </row>
    <row r="39" spans="1:5" x14ac:dyDescent="0.25">
      <c r="B39" s="60" t="s">
        <v>304</v>
      </c>
    </row>
    <row r="40" spans="1:5" s="8" customFormat="1" x14ac:dyDescent="0.25">
      <c r="A40" s="3"/>
      <c r="B40" s="60"/>
    </row>
    <row r="41" spans="1:5" x14ac:dyDescent="0.25">
      <c r="B41" s="5" t="s">
        <v>314</v>
      </c>
    </row>
    <row r="42" spans="1:5" x14ac:dyDescent="0.25">
      <c r="B42" s="59" t="s">
        <v>11</v>
      </c>
    </row>
    <row r="44" spans="1:5" x14ac:dyDescent="0.25">
      <c r="B44" s="5" t="s">
        <v>306</v>
      </c>
    </row>
    <row r="45" spans="1:5" x14ac:dyDescent="0.25">
      <c r="B45" s="59" t="s">
        <v>305</v>
      </c>
    </row>
    <row r="47" spans="1:5" x14ac:dyDescent="0.25">
      <c r="B47" s="5" t="s">
        <v>307</v>
      </c>
    </row>
    <row r="48" spans="1:5" x14ac:dyDescent="0.25">
      <c r="B48" s="59" t="s">
        <v>12</v>
      </c>
    </row>
    <row r="50" spans="2:2" x14ac:dyDescent="0.25">
      <c r="B50" s="5" t="s">
        <v>308</v>
      </c>
    </row>
    <row r="51" spans="2:2" x14ac:dyDescent="0.25">
      <c r="B51" s="59" t="s">
        <v>309</v>
      </c>
    </row>
    <row r="53" spans="2:2" x14ac:dyDescent="0.25">
      <c r="B53" s="171"/>
    </row>
    <row r="54" spans="2:2" x14ac:dyDescent="0.25">
      <c r="B54" s="59"/>
    </row>
  </sheetData>
  <hyperlinks>
    <hyperlink ref="B42" r:id="rId1"/>
    <hyperlink ref="B45" r:id="rId2"/>
  </hyperlinks>
  <pageMargins left="0.7" right="0.7" top="0.75" bottom="0.75" header="0.3" footer="0.3"/>
  <pageSetup paperSize="9" scale="63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Lue tämä</vt:lpstr>
      <vt:lpstr>Yhteenveto</vt:lpstr>
      <vt:lpstr>Perustiedot</vt:lpstr>
      <vt:lpstr>Energian tuotanto,hankinta,jake</vt:lpstr>
      <vt:lpstr>Ylläpito ja investoinnit</vt:lpstr>
      <vt:lpstr>Kuivaamo</vt:lpstr>
      <vt:lpstr>Prosessien apujärjestelmät</vt:lpstr>
      <vt:lpstr>Kiinteistöt</vt:lpstr>
      <vt:lpstr>Esimerkit</vt:lpstr>
      <vt:lpstr>'Prosessien apujärjestelmät'!Print_Area</vt:lpstr>
      <vt:lpstr>'Energian tuotanto,hankinta,jake'!Print_Titles</vt:lpstr>
      <vt:lpstr>Kiinteistöt!Print_Titles</vt:lpstr>
      <vt:lpstr>Kuivaamo!Print_Titles</vt:lpstr>
      <vt:lpstr>'Prosessien apujärjestelmät'!Print_Titles</vt:lpstr>
      <vt:lpstr>'Ylläpito ja investoinnit'!Print_Titles</vt:lpstr>
    </vt:vector>
  </TitlesOfParts>
  <Company>WIS Consulting Oy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Motiva Oy Puutuoteteollisuus Tarkistuslista 2014</dc:title>
  <dc:creator>motiva@motiva.fi</dc:creator>
  <cp:lastModifiedBy>Minna Mattsson</cp:lastModifiedBy>
  <cp:lastPrinted>2014-04-04T07:50:40Z</cp:lastPrinted>
  <dcterms:created xsi:type="dcterms:W3CDTF">2012-11-28T06:10:35Z</dcterms:created>
  <dcterms:modified xsi:type="dcterms:W3CDTF">2014-06-16T09:37:48Z</dcterms:modified>
</cp:coreProperties>
</file>