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9185" yWindow="45" windowWidth="9630" windowHeight="11700"/>
  </bookViews>
  <sheets>
    <sheet name="Lue tämä" sheetId="15" r:id="rId1"/>
    <sheet name="Yhteenveto" sheetId="11" r:id="rId2"/>
    <sheet name="Perustiedot" sheetId="12" r:id="rId3"/>
    <sheet name="Energian tuotanto,hankinta,jake" sheetId="6" r:id="rId4"/>
    <sheet name="Ylläpito ja investoinnit" sheetId="9" r:id="rId5"/>
    <sheet name="Prosessit" sheetId="5" r:id="rId6"/>
    <sheet name="Prosessien apujärjestelmät" sheetId="14" r:id="rId7"/>
    <sheet name="Kiinteistöt" sheetId="13" r:id="rId8"/>
    <sheet name="Esimerkit" sheetId="2" r:id="rId9"/>
  </sheets>
  <definedNames>
    <definedName name="_xlnm.Print_Area" localSheetId="3">'Energian tuotanto,hankinta,jake'!$A$1:$F$45</definedName>
    <definedName name="_xlnm.Print_Area" localSheetId="6">'Prosessien apujärjestelmät'!$A$1:$F$55</definedName>
    <definedName name="_xlnm.Print_Titles" localSheetId="3">'Energian tuotanto,hankinta,jake'!$1:$2</definedName>
    <definedName name="_xlnm.Print_Titles" localSheetId="7">Kiinteistöt!$B:$B,Kiinteistöt!$1:$2</definedName>
    <definedName name="_xlnm.Print_Titles" localSheetId="6">'Prosessien apujärjestelmät'!$1:$2</definedName>
    <definedName name="_xlnm.Print_Titles" localSheetId="5">Prosessit!$1:$2</definedName>
    <definedName name="_xlnm.Print_Titles" localSheetId="4">'Ylläpito ja investoinnit'!$1:$2</definedName>
  </definedNames>
  <calcPr calcId="145621"/>
</workbook>
</file>

<file path=xl/calcChain.xml><?xml version="1.0" encoding="utf-8"?>
<calcChain xmlns="http://schemas.openxmlformats.org/spreadsheetml/2006/main">
  <c r="G64" i="12" l="1"/>
  <c r="G60" i="12"/>
  <c r="G55" i="12"/>
  <c r="C13" i="11" l="1"/>
  <c r="B13" i="11"/>
  <c r="B9" i="11" l="1"/>
  <c r="C9" i="11"/>
  <c r="B10" i="11"/>
  <c r="C10" i="11"/>
  <c r="B11" i="11"/>
  <c r="C11" i="11"/>
  <c r="B12" i="11"/>
  <c r="C12" i="11"/>
  <c r="C98" i="12" l="1"/>
  <c r="D98" i="12"/>
  <c r="E98" i="12"/>
  <c r="F98" i="12"/>
  <c r="G98" i="12"/>
  <c r="B98" i="12"/>
  <c r="B93" i="12"/>
  <c r="C93" i="12"/>
  <c r="D93" i="12"/>
  <c r="E93" i="12"/>
  <c r="F93" i="12"/>
  <c r="G93" i="12"/>
  <c r="B88" i="12"/>
  <c r="C88" i="12"/>
  <c r="D88" i="12"/>
  <c r="E88" i="12"/>
  <c r="F88" i="12"/>
  <c r="G88" i="12"/>
  <c r="D14" i="11" l="1"/>
  <c r="B14" i="11" l="1"/>
  <c r="G49" i="12"/>
  <c r="G39" i="12"/>
  <c r="G29" i="12"/>
  <c r="B1" i="13" l="1"/>
  <c r="B1" i="14"/>
  <c r="B1" i="5"/>
  <c r="B1" i="9"/>
  <c r="B1" i="6"/>
  <c r="C64" i="12" l="1"/>
  <c r="D64" i="12"/>
  <c r="E64" i="12"/>
  <c r="F64" i="12"/>
  <c r="B64" i="12"/>
  <c r="C60" i="12"/>
  <c r="D60" i="12"/>
  <c r="E60" i="12"/>
  <c r="F60" i="12"/>
  <c r="B60" i="12"/>
  <c r="C55" i="12"/>
  <c r="D55" i="12"/>
  <c r="E55" i="12"/>
  <c r="F55" i="12"/>
  <c r="B55" i="12"/>
  <c r="F49" i="12"/>
  <c r="E49" i="12"/>
  <c r="D49" i="12"/>
  <c r="C49" i="12"/>
  <c r="B49" i="12"/>
  <c r="F39" i="12"/>
  <c r="E39" i="12"/>
  <c r="D39" i="12"/>
  <c r="C39" i="12"/>
  <c r="B39" i="12"/>
  <c r="C29" i="12"/>
  <c r="D29" i="12"/>
  <c r="E29" i="12"/>
  <c r="F29" i="12"/>
  <c r="B29" i="12"/>
  <c r="C14" i="11"/>
  <c r="D6" i="11"/>
</calcChain>
</file>

<file path=xl/comments1.xml><?xml version="1.0" encoding="utf-8"?>
<comments xmlns="http://schemas.openxmlformats.org/spreadsheetml/2006/main">
  <authors>
    <author>Marjut Rautiainen</author>
  </authors>
  <commentList>
    <comment ref="A17" authorId="0">
      <text>
        <r>
          <rPr>
            <sz val="9"/>
            <color indexed="81"/>
            <rFont val="Tahoma"/>
            <family val="2"/>
          </rPr>
          <t>Tähän listaukseen voi kerätä keskeisimmät säästöpotentiaalit</t>
        </r>
      </text>
    </comment>
    <comment ref="B19" authorId="0">
      <text>
        <r>
          <rPr>
            <sz val="9"/>
            <color indexed="81"/>
            <rFont val="Tahoma"/>
            <family val="2"/>
          </rPr>
          <t>S=sähkö
L=Lämpö
V=vesi
P=paine</t>
        </r>
      </text>
    </comment>
    <comment ref="D19" authorId="0">
      <text>
        <r>
          <rPr>
            <sz val="9"/>
            <color indexed="81"/>
            <rFont val="Tahoma"/>
            <family val="2"/>
          </rPr>
          <t xml:space="preserve">Kannattaa käyttää myös tässä taulukossa värejä erottamaan toimenpiteet luokittelulla 'selvitystä vaativat', välittömästi toteutettavat' ja 'investointilistalle'. </t>
        </r>
      </text>
    </comment>
  </commentList>
</comments>
</file>

<file path=xl/comments2.xml><?xml version="1.0" encoding="utf-8"?>
<comments xmlns="http://schemas.openxmlformats.org/spreadsheetml/2006/main">
  <authors>
    <author>Marjut Rautiainen</author>
  </authors>
  <commentList>
    <comment ref="E2" authorId="0">
      <text>
        <r>
          <rPr>
            <sz val="9"/>
            <color indexed="81"/>
            <rFont val="Tahoma"/>
            <family val="2"/>
          </rPr>
          <t>0 = ei toimenpidettä
1= selvitystä tai laskentaa vaativa
2= toimenpide-ehdotus</t>
        </r>
      </text>
    </comment>
  </commentList>
</comments>
</file>

<file path=xl/comments3.xml><?xml version="1.0" encoding="utf-8"?>
<comments xmlns="http://schemas.openxmlformats.org/spreadsheetml/2006/main">
  <authors>
    <author>Marjut Rautiainen</author>
  </authors>
  <commentList>
    <comment ref="E2" authorId="0">
      <text>
        <r>
          <rPr>
            <sz val="9"/>
            <color indexed="81"/>
            <rFont val="Tahoma"/>
            <family val="2"/>
          </rPr>
          <t>0 = ei toimenpidettä
1= selvitystä tai laskentaa vaativa
2= toimenpide-ehdotus</t>
        </r>
      </text>
    </comment>
  </commentList>
</comments>
</file>

<file path=xl/comments4.xml><?xml version="1.0" encoding="utf-8"?>
<comments xmlns="http://schemas.openxmlformats.org/spreadsheetml/2006/main">
  <authors>
    <author>Marjut Rautiainen</author>
  </authors>
  <commentList>
    <comment ref="E2" authorId="0">
      <text>
        <r>
          <rPr>
            <sz val="9"/>
            <color indexed="81"/>
            <rFont val="Tahoma"/>
            <family val="2"/>
          </rPr>
          <t>0 = ei toimenpidettä
1= selvitystä tai laskentaa vaativa
2= toimenpide-ehdotus</t>
        </r>
      </text>
    </comment>
  </commentList>
</comments>
</file>

<file path=xl/comments5.xml><?xml version="1.0" encoding="utf-8"?>
<comments xmlns="http://schemas.openxmlformats.org/spreadsheetml/2006/main">
  <authors>
    <author>Marjut Rautiainen</author>
  </authors>
  <commentList>
    <comment ref="B1" authorId="0">
      <text>
        <r>
          <rPr>
            <sz val="9"/>
            <color indexed="81"/>
            <rFont val="Tahoma"/>
            <family val="2"/>
          </rPr>
          <t xml:space="preserve">Haetaan automaattisesti 'yhteenveto' välilehdeltä
</t>
        </r>
      </text>
    </comment>
  </commentList>
</comments>
</file>

<file path=xl/sharedStrings.xml><?xml version="1.0" encoding="utf-8"?>
<sst xmlns="http://schemas.openxmlformats.org/spreadsheetml/2006/main" count="516" uniqueCount="459">
  <si>
    <t>Lämpölaitosten tuotannon energiatehokkuus</t>
  </si>
  <si>
    <t>Prosessien lämmitysverkoston lämpötilatason sopivuus</t>
  </si>
  <si>
    <r>
      <t xml:space="preserve">laskenta: </t>
    </r>
    <r>
      <rPr>
        <i/>
        <sz val="9"/>
        <color theme="1"/>
        <rFont val="Calibri"/>
        <family val="2"/>
      </rPr>
      <t xml:space="preserve">η(%) = </t>
    </r>
    <r>
      <rPr>
        <i/>
        <sz val="9"/>
        <color theme="1"/>
        <rFont val="Calibri"/>
        <family val="2"/>
        <scheme val="minor"/>
      </rPr>
      <t>(tuotettu prosessilämpö [MWh/a]/käytetty pa [MWh/a]) x 100%</t>
    </r>
  </si>
  <si>
    <t>Prosessien vesi- ja höyrylämmitysten tarkastelu</t>
  </si>
  <si>
    <t>Paineilman tuottaminen juuri prosessin tarpeiden mukaisesti</t>
  </si>
  <si>
    <t>Paineilmaverkostojen tarkastus vuotojen varalta säännöllisesti</t>
  </si>
  <si>
    <t>Paineilman käyttö vain tarvittavissa kohteissa</t>
  </si>
  <si>
    <t>Tilojen lämpötilatasojen tarkistaminen</t>
  </si>
  <si>
    <t>Ilmastoinnin käyntiajat, ilmanvaihtokerroin ja lämmöntalteenotto</t>
  </si>
  <si>
    <t>Kiinteistöjen eristeiden kunnon tarkastaminen ja lisäeristäminen</t>
  </si>
  <si>
    <t>Kiinteistöautomaation hyödyntäminen lämmityksessä, valaistuksessa ja ilmanvaihdossa</t>
  </si>
  <si>
    <t>http://julkaisurekisteri.ktm.fi/ktm_jur/ktmjur.nsf/a8c79e11f75754f6c2256ba4002dbfa1/e1f0feb56dfdc0f7c225716b003b526c/$FILE/hyotysuhteiden_maarittaminen_04.pdf</t>
  </si>
  <si>
    <t>http://www.motiva.fi/julkaisut/hankinnat/energiatehokkaat_paineilmaa_kayttavat_laitteet.1622.shtml</t>
  </si>
  <si>
    <t>Valaistus</t>
  </si>
  <si>
    <t>kuoren kuivaus vähentää pa mukana menevän veden määrää ja vähentää tukipolttoaineiden tarvetta</t>
  </si>
  <si>
    <t>Oma sähköntuotanto prosessia varten pienessä mittakaavassa</t>
  </si>
  <si>
    <t>- Hyödynnetäänkö savukaasujen lämpöä mitenkään esim. LUVO tai muu LTO?</t>
  </si>
  <si>
    <t>Esim. ORC-voimala toimii kuumaöljypiirin (LTO hukkalämmöstä) avulla höyrystämällä orgaaninen kiertoaine pientä turbiinia varten, jonka jälkeen kiertoaine lauhtuu ja höyrystetään uudestaan. Turbiiniin liitetty generaattori tuottaa sähköä.</t>
  </si>
  <si>
    <t>LTO:n toimimattomuuden yleisin syy on suodattimen tai kennoston tukkeutuminen.</t>
  </si>
  <si>
    <t>Esim. prosessikuivaimen lämmitys kuluttaa 10 kW lämpötehoa ylläpitolämmitykseen tuotantotaukojen aikana. Prosessi toimii 3 vkoa kuukaudessa eli tyhjäkäyntilämmitystä on 2 000 h/a.</t>
  </si>
  <si>
    <t>Oviaukko on auki arkisin yhteensä 1h/päivä. Lämmityskaudella (7kk) oviaukko on auki yhteensä 140 h. Häviö oviaukosta on 56 MWh/a.</t>
  </si>
  <si>
    <t>-Onko lämmitysverkoston lämpötila prosessin vaatimuksen mukainen?</t>
  </si>
  <si>
    <t>Vesijäähdytettyjen kompressorien lämpö voidaan hyödyntää esim. prosessiveden esilämmityksessä</t>
  </si>
  <si>
    <t>Hydraulikoneiden jäähdytyslämpöä voidaan hyödyntää kuten kompressorien lämpöä</t>
  </si>
  <si>
    <t>Käyntiaika tarpeen mukaan esim. yöajaksi puolinopeudelle ajastinohjauksella</t>
  </si>
  <si>
    <t>- Mikä on lämmöntuotannon hyötysuhde kesällä?</t>
  </si>
  <si>
    <t>- Mikä on lämmöntuotannon hyötysuhde talvella?</t>
  </si>
  <si>
    <t>- Kuoripolttoaineen esikäsittely; kuivataanko polttoaine esimerkiksi mekaanisesti ruuvipuristimella?</t>
  </si>
  <si>
    <t>- Kuivataanko tai esilämmitetäänkö polttoaine sekundäärilämmöllä?</t>
  </si>
  <si>
    <t>LUVO = ilman esilämmitys, LTO = lämmöntalteenotto</t>
  </si>
  <si>
    <t>Vaihtelevan kuormituksen paineilma on yleensä edullisinta tuottaa taajuusmuuttajakäyttöisellä kompressorilla</t>
  </si>
  <si>
    <t>Motiva: paineilman energia-analyysi PATE</t>
  </si>
  <si>
    <t>Kompressorien jäähdytysilma voidaan hyödyntää usein kiinteistön lämmityksessä</t>
  </si>
  <si>
    <t>Tilan lämmitys sopivaksi käyttötarpeen mukaan esim. tsto-tila 21-22 °C puolilämmin varasto 10...15 °C</t>
  </si>
  <si>
    <t>CO2-pitoisuusohjaukset toimistotiloissa</t>
  </si>
  <si>
    <t>Esim. kostunut eriste ei toimi kuten on tarkoitettu ja lisäksi rakenteet vaurioituvat</t>
  </si>
  <si>
    <t>Esimerkeissä käytetyt hinnat ovat arvioituja. Hinnat voivat vaihdella suuresti. Vaihtamalla tilalle oma sähkön ja lämmönhinta, saadaan oma tulos.</t>
  </si>
  <si>
    <t>Sähkön hinta voi vaihdella esim. välillä 55…105 €/MWh. Käytetty arvio 80 €/MWh.</t>
  </si>
  <si>
    <t>Lämmön hinta voi vaihdella esim. välillä 20…50 €/MWh. Käytetty arvio 35 €/MWh.</t>
  </si>
  <si>
    <t>turhan lämmityksen vuosienergia on 20 MWh/a. Lämmön hinnalla 35 €/MWh ylimääräinen lämmityskustannus on 700 €/a.</t>
  </si>
  <si>
    <t>- Mikä on polttoaineen kuiva-ainepitoisuus? Onko kuiva-ainepitoisuudesa kesä/talvivaihtelua?</t>
  </si>
  <si>
    <t>- Mikä on savukaasujen loppulämpötila?</t>
  </si>
  <si>
    <t>- Onko laitoksella omaa sähköntuotantoa?</t>
  </si>
  <si>
    <t>- Onko omaa sähköntuotantoa harkittu pienessä mittakaavassa lämpölaitosta modifioimalla?</t>
  </si>
  <si>
    <t>- Onko lämpölaitoksen savukaasuja (&gt;100°C) tai prosessin sekundäärilämpöä hyödyntämättä? Missä?</t>
  </si>
  <si>
    <t>- Seurataanko lauhteenpalautusprosenttia? Mikä se on?</t>
  </si>
  <si>
    <t>- Kerätäänkö kaikki lauhteet talteen? Jos ei, miksi ei?</t>
  </si>
  <si>
    <t>- Hyödynnetäänkö lauhteesta muodostuvaa paisuntahöyryä? Missä?</t>
  </si>
  <si>
    <t>- Onko lämmitysverkoston kapasiteetti riittävä</t>
  </si>
  <si>
    <t>Lämmön hinnalla 35 €/MWh ylimääräinen lämmityskustannus on 2 000 €/a. Lämpöhäviötä voidaan pienentää sopivalla oviverhopuhaltimella.</t>
  </si>
  <si>
    <t>Lämmön hinnalla 35 €/MWh ylimääräinen ilmastoinnin lämmityskustannus on 8 800 €/a.</t>
  </si>
  <si>
    <t>Kompressorien jäähdytyslämmön hyödyntäminen</t>
  </si>
  <si>
    <t>- Hyödynnetäänkö hydraulikoneikkojen jäähdytyslämpöä?</t>
  </si>
  <si>
    <t>Hydraulikoneikkojen jäähdytyslämmön hyödyntäminen</t>
  </si>
  <si>
    <t>Lämmitettävien tilojen käyttö</t>
  </si>
  <si>
    <t>Liian suuri ilmanvaihto (suuri ilmanvaihtokerroin) kuluttaa ylimääräistä sähkö- ja lämpöenergiaa</t>
  </si>
  <si>
    <t>Usein auki oleviin oviin kannattaa asentaa oviverhopuhallin, joka vähentää lämpöhäviöitä</t>
  </si>
  <si>
    <t>Lämpöhäviöitä vähentävät myös ovien nostoautomatiikka ja autojen kylkiin asettuvat lastaustaskut</t>
  </si>
  <si>
    <t>Eristämättömät putket lämmittävät tilaa turhaan lämmityskauden ulkopuolella</t>
  </si>
  <si>
    <t>- Seurataanko vesitysten kuntoa?</t>
  </si>
  <si>
    <t>Lämmön hinnalla 35 €/MWh säästöpotentiaali on 70 000 €/a.</t>
  </si>
  <si>
    <t>Käyttöajalla 5 800 h/a saavutetaan 190 MWh/a energiansäästö. Sähkön hinnalla 80 €/MWh säästö on 15 000 €/a.</t>
  </si>
  <si>
    <t>Vastaus</t>
  </si>
  <si>
    <t>Huomioidaanko lämpötilan säädössa tilan käyttöä ja kuinka?</t>
  </si>
  <si>
    <t>Mikä on lämmitystapa?</t>
  </si>
  <si>
    <t>Ikkunoiden tyyppi?</t>
  </si>
  <si>
    <t>Ikkunat</t>
  </si>
  <si>
    <t>Ylläpito</t>
  </si>
  <si>
    <t>Millä periaatteella kohteen ylläpito on toteutettu?</t>
  </si>
  <si>
    <t>Onko tippuvia hanoja tai liitoksia?</t>
  </si>
  <si>
    <t>Korvausinvestoinnit</t>
  </si>
  <si>
    <t>Millä periaatteella korvausinvestoinnit tehdään?</t>
  </si>
  <si>
    <t>Kiinteistöt</t>
  </si>
  <si>
    <t>Seurataanko eri tilojen lämpötiloja?</t>
  </si>
  <si>
    <t>Voidaanko lämmitettäviä tiloja osastoida käyttötarpeen mukaan esim. puolilämpimiksi tiloiksi?</t>
  </si>
  <si>
    <t>Onko tilojen käyttö muuttunut alkutilanteesta ja lämmitys- tai ilmanvaihtotarve vähentynyt?</t>
  </si>
  <si>
    <t>Onko ilmanvaihto varustettu LTO:lla?</t>
  </si>
  <si>
    <t>Tuodaanko tuloilma sisälle hallitusti?</t>
  </si>
  <si>
    <t>Lämmitetäänkö tuloilma ja millä?</t>
  </si>
  <si>
    <t>Onko rakenteiden läpi ilmavuotoja?</t>
  </si>
  <si>
    <t>Onko tiloissa vedon tunnetta?</t>
  </si>
  <si>
    <t>Onko rakenteissa näkyvissä lämpövuotoja?</t>
  </si>
  <si>
    <t>Minkä tyyppisiä valaisimia on käytössä?</t>
  </si>
  <si>
    <t>Mikä on valaistuksen osuus sähkönkulutuksesta?</t>
  </si>
  <si>
    <t>Onko mahdollista käyttää LED-valaistusta?</t>
  </si>
  <si>
    <t>Käytetäänkö valaistuksen liiketunnistimia?</t>
  </si>
  <si>
    <t>Käytetäänkö valaistuksen hämäräkytkimiä?</t>
  </si>
  <si>
    <t>Ohjataanko valaistusta kiinteistöautomaatiosta?</t>
  </si>
  <si>
    <t>Kuinka usein suodattimet vaihdetaan?</t>
  </si>
  <si>
    <t>Onko LTO jouduttu ohittamaan tai poistamaan käytöstä jostain syystä?</t>
  </si>
  <si>
    <t>Onko tuotantolaitoksella kiinteistöautomaatiota?</t>
  </si>
  <si>
    <t>Mitä kiinteistöautomaation piiriin kuuluu? (valaistus, ilmanvaihto, lämmitys)</t>
  </si>
  <si>
    <t>Onko kiinteistöautomaatio paikallinen vai keskitetty?</t>
  </si>
  <si>
    <t>Paljonko lämpötila on tilojen toiminnallisena käyttöaikana?</t>
  </si>
  <si>
    <t>Mikä tyyppinen LTO on?</t>
  </si>
  <si>
    <t>Ohjataanko ilmanvaihdon käyntiaikoja käyttötarpeen mukaisesti ja kuinka?</t>
  </si>
  <si>
    <t>Onko tilassa ilmastointia tai koneellista ilmanvaihtoa?</t>
  </si>
  <si>
    <t>Onko ovien tiivisteet kunnossa?</t>
  </si>
  <si>
    <t>Onko ovien sulkeutuminen varmistettu ja kuinka?</t>
  </si>
  <si>
    <t>Kuljetin aukot</t>
  </si>
  <si>
    <t>Onko rakenteita kuvattu lämpökameralla?</t>
  </si>
  <si>
    <t>Onko rakenteiden eristeet kunnossa?</t>
  </si>
  <si>
    <t>Käyttövesijärjestelmät</t>
  </si>
  <si>
    <t>Kuinka lämpötiloja säädetään?</t>
  </si>
  <si>
    <t>Millä perusteella hankinnat tehdään?</t>
  </si>
  <si>
    <t>Onko kunnossapidossa huomioitu energiatehokkuuden vaatimukset ja kuinka?</t>
  </si>
  <si>
    <t>Onko prosessilla omia erillisiä lämmityksiä?</t>
  </si>
  <si>
    <t>Onko koko verkoston paine korkea vain yksittäisen laitteen takia?</t>
  </si>
  <si>
    <t>Onko verkon painetaso säädetty oikeaksi tai voiko sitä laskea?</t>
  </si>
  <si>
    <t>Mitkä ovat käytettävät lämpötilatasot?</t>
  </si>
  <si>
    <t>Mikä on erillisen lämmityksen hyötysuhde?</t>
  </si>
  <si>
    <t>Hyödynnetäänkö kompressorin jäähdytysveden lämpöä ja kuinka?</t>
  </si>
  <si>
    <t>Onko jälkikäsittelylaitteet mitoitettu nykyistä käyttöä varten ja tarkastettu?</t>
  </si>
  <si>
    <t>Onko paineilmaverkkoa mahdollista erotella sulkuventtiileillä eri osiin kulutuskohteiden mukaan?</t>
  </si>
  <si>
    <t>Vaihteleeko paineilman kuormitus ja onko kompressoreissa taajuusmuuttajat?</t>
  </si>
  <si>
    <t>Kuinka usein ne puhdistetaan?</t>
  </si>
  <si>
    <t>Prosessiputkistot</t>
  </si>
  <si>
    <t>Onko prosessivesien lämpötilat oikeat ja vastaavat nykyistä tarvetta?</t>
  </si>
  <si>
    <t>Onko pintojen eristys riittävä?</t>
  </si>
  <si>
    <t>Onko painesäiliöitä ja onko ne mitoitettu riittävästi/oikein?</t>
  </si>
  <si>
    <t>Tarkastetaanko paineilmaverkosto vuotojen varalta säännöllisesti?</t>
  </si>
  <si>
    <t>Onko esim.  pneumaattinen purunsiirto mahdollista korvata kola- / hihnakuljettimella?</t>
  </si>
  <si>
    <t>Onko esim. paineilmakäyttöinen toimilaite mahdollista korvata sähkömekaanisella käytöllä?</t>
  </si>
  <si>
    <t>Onko esim. puhdistuspuhallus mahdollista kytkeä prosessiin?</t>
  </si>
  <si>
    <t>Hyödynnetäänkö kompressorien jäähdytysilman lämpöä ja kuinka?</t>
  </si>
  <si>
    <t>Tarkastetaanko paineilmalaitteet vuotojen varalta?</t>
  </si>
  <si>
    <t>Höyry/vesi- ja lauhdejärjestelmät</t>
  </si>
  <si>
    <t>Vinkit ja nyrkkisäännöt</t>
  </si>
  <si>
    <t>- Mitkä ovat käytettävät höyryn- /lämpimän veden painetasot?</t>
  </si>
  <si>
    <t>- Mitkä ovat höyryn- / lämpimän veden käyttökohteet?</t>
  </si>
  <si>
    <t>- Missä höyryä/lämmintä vettä käytetään lämmitykseen? Onko painetaso oikea kohteessa?</t>
  </si>
  <si>
    <t>Lämmön tuotannon hyötysuhdetta arvioidessa, tulee laskea mahdollisen savukaasupesurin kautta saatava sekundäärilämpö, joka parantaa kattilan hyötysuhdetta.</t>
  </si>
  <si>
    <t xml:space="preserve">10- %:n muutos puupolttoaineen kuiva-aineessa vaikuttaa kattilan hyötysuhteeseen 1-2 %. Sen lisäksi se vaikuttaa kattilatehoon. </t>
  </si>
  <si>
    <t>- Käytetäänkö höyryä/lämmintä vettä lämmityksissä?</t>
  </si>
  <si>
    <t>Ylläpito ja investoinnit</t>
  </si>
  <si>
    <t>Ovet</t>
  </si>
  <si>
    <t>Ulkovalaistuksen ohjaus?</t>
  </si>
  <si>
    <t>Esim. 1 °C asteen ylilämpötila lisää rakennuksen lämmityskustannuksia noin 5 %</t>
  </si>
  <si>
    <t>Seisokissa olevan osan pistaminen käytöstä säästää energiaa</t>
  </si>
  <si>
    <t>Liiallinen kuivaus lisää huomattavasti energian kulutusta.</t>
  </si>
  <si>
    <t>Paineilmavuotojen osuus kokonaispaineilmakulutuksesta voi olla  keskimäärin 20-30%</t>
  </si>
  <si>
    <t>Paikka:</t>
  </si>
  <si>
    <t>Aika:</t>
  </si>
  <si>
    <t>Merkittävimmät tulokset ja löydökset</t>
  </si>
  <si>
    <t>Tarkennus</t>
  </si>
  <si>
    <t>Prosessin osa</t>
  </si>
  <si>
    <t>Potentiaalinen parannus/suositeltu toimenpide</t>
  </si>
  <si>
    <t>Kommentit perustelut ja potentiaalin laskuperiaate</t>
  </si>
  <si>
    <t>Arvioitu potentiaali, Euro/a</t>
  </si>
  <si>
    <t>Vaatii selvitystä tai laskentaa</t>
  </si>
  <si>
    <t>Kannattaa toteuttaa välittömästi</t>
  </si>
  <si>
    <t>Investointilistalle</t>
  </si>
  <si>
    <t>Etenemismalli</t>
  </si>
  <si>
    <t>Aikataulu</t>
  </si>
  <si>
    <t>Määrälliset tulokset</t>
  </si>
  <si>
    <t>Selvitettäviä havaintoja</t>
  </si>
  <si>
    <t>Prosessien apujärjestelmät</t>
  </si>
  <si>
    <t>Yhteensä</t>
  </si>
  <si>
    <t>Vastuuhenkilö</t>
  </si>
  <si>
    <t>Säästöpotentiaaliarvio, €/a</t>
  </si>
  <si>
    <t>SÄÄSTÖT YHTEENSÄ</t>
  </si>
  <si>
    <t>Kaikki säästöpotentiaalit yhteensä</t>
  </si>
  <si>
    <t>Energian tuotanto, hankinta ja jakelu</t>
  </si>
  <si>
    <t>YRITYKSEN PERUSTIEDOT</t>
  </si>
  <si>
    <t>Energian oma tuotanto</t>
  </si>
  <si>
    <t>Lämpölaitos 1</t>
  </si>
  <si>
    <t>Turbiini 1</t>
  </si>
  <si>
    <t xml:space="preserve">! Tunnuslukuja kannattaa seurata vähintään 5 vuoden historiatiedoilla verranten aina myös nettotuotantontoon. </t>
  </si>
  <si>
    <t>Tuote 1</t>
  </si>
  <si>
    <t>Koko toimipaikka</t>
  </si>
  <si>
    <t>Lämmön kulutus, MWh</t>
  </si>
  <si>
    <t>Lämmöntuotanto, MWh (Kattiloittain ja painetasoittain, jos useita)</t>
  </si>
  <si>
    <t>Sähköntuotanto, MWh (turbiineittain, jos useita)</t>
  </si>
  <si>
    <t>Lämmön kulutus prosessi- tai osastotasolla, MWh</t>
  </si>
  <si>
    <t>Muut</t>
  </si>
  <si>
    <t>Sähkön kulutus, MWh</t>
  </si>
  <si>
    <t>Sähkö kulutus prosessi- tai osastotasolla, MWh</t>
  </si>
  <si>
    <t>Energian kulutus (lämpö, sähkö, vesi)</t>
  </si>
  <si>
    <r>
      <t>Veden kulutus prosessi- tai osastotasolla, m</t>
    </r>
    <r>
      <rPr>
        <b/>
        <sz val="11"/>
        <color theme="3"/>
        <rFont val="Calibri"/>
        <family val="2"/>
      </rPr>
      <t>³</t>
    </r>
  </si>
  <si>
    <t>Veden kulutus, m³</t>
  </si>
  <si>
    <t>Osaprosessi 1</t>
  </si>
  <si>
    <t>Energian ominaiskulutus</t>
  </si>
  <si>
    <t>Energian hinnat</t>
  </si>
  <si>
    <t>Lämmön hinta, Eur/MWh</t>
  </si>
  <si>
    <t>Sähkön hinta, Eur/MWh</t>
  </si>
  <si>
    <r>
      <t>Veden hinta, Eur/m</t>
    </r>
    <r>
      <rPr>
        <b/>
        <sz val="11"/>
        <color theme="3"/>
        <rFont val="Calibri"/>
        <family val="2"/>
      </rPr>
      <t>³</t>
    </r>
  </si>
  <si>
    <t>Oman tuotannon hinta</t>
  </si>
  <si>
    <t>Ostetun hinta</t>
  </si>
  <si>
    <t>Ostetun sähkön hinta</t>
  </si>
  <si>
    <t>Siirtohinta</t>
  </si>
  <si>
    <t>Veden hinta, Eur/m³</t>
  </si>
  <si>
    <t>! Esimerkissä on käytetty keksittyjä lukuja grafiikan toimimiseksi</t>
  </si>
  <si>
    <t>Energiakustannukset</t>
  </si>
  <si>
    <t>Lämmön kustannukset, Eur</t>
  </si>
  <si>
    <t>Sähkön kustannus, Eur</t>
  </si>
  <si>
    <t>Sähkön vuosikustannus</t>
  </si>
  <si>
    <t>Lämmön vuosikustannus</t>
  </si>
  <si>
    <t>Veden vuosikustannus</t>
  </si>
  <si>
    <t>Veden kustannus, Eur</t>
  </si>
  <si>
    <t>Lämmöntalteenotto</t>
  </si>
  <si>
    <r>
      <t>Lämmön ominaiskulutus, kWh/m</t>
    </r>
    <r>
      <rPr>
        <b/>
        <sz val="11"/>
        <color theme="3"/>
        <rFont val="Calibri"/>
        <family val="2"/>
      </rPr>
      <t>³</t>
    </r>
  </si>
  <si>
    <t>Sähkön ominaiskulutus, kWh/m³</t>
  </si>
  <si>
    <t>Veden ominaiskulutus, km³/m³</t>
  </si>
  <si>
    <t>Veden kokonaiskulutus/nettotuotanto</t>
  </si>
  <si>
    <t>Sähkön konaiskulutus/nettotuotanto</t>
  </si>
  <si>
    <t>Lämmön kokonaiskulutus/nettotuotanto</t>
  </si>
  <si>
    <t>Onko kiinteistöllä huoltokirjaa?</t>
  </si>
  <si>
    <t>Tehdäänkö lämmityslaitteiden tarkistukset syksyllä?</t>
  </si>
  <si>
    <t>Tehdäänkö jäähdytyslaitteiden tarkistukset keväällä?</t>
  </si>
  <si>
    <t>Tehdäänkö säätölaitteille tarkastukset puolenvuoden välein?</t>
  </si>
  <si>
    <t>Onko suurimmille moottoreille, pumpuille ja muille kojeille laskettu energiansäästöpotentiaalit?</t>
  </si>
  <si>
    <t>- Hyödynnetäänkö mittausprosessin tuloksia?</t>
  </si>
  <si>
    <t>- Onko mittausdata keräilyssä? Saako niistä trendikäyrät?</t>
  </si>
  <si>
    <t>Muu huomio?</t>
  </si>
  <si>
    <t>Tunnetaanko LTO:n hyötysuhde/lämpökerroin ja mikä se on?</t>
  </si>
  <si>
    <t>Miten ilma poistetaan?</t>
  </si>
  <si>
    <t>Paljonko lämmintä vettä kulutetaan?</t>
  </si>
  <si>
    <t>Ulkoalueet</t>
  </si>
  <si>
    <t>Ulkovalaistuksen osuus sähkönkulutuksesta?</t>
  </si>
  <si>
    <t>Onko lämmityspistokkeita ja kuinka monta?</t>
  </si>
  <si>
    <t>Lämmityspistokkeiden ohjaus?</t>
  </si>
  <si>
    <t>Uunit</t>
  </si>
  <si>
    <t>Astianpesu</t>
  </si>
  <si>
    <t>Ilman lämmön talteenotto</t>
  </si>
  <si>
    <t>Käyttö, sammutukset jne.</t>
  </si>
  <si>
    <t>Tuotantotila 1</t>
  </si>
  <si>
    <t>Tuotantotila 2</t>
  </si>
  <si>
    <t>Hetkellistä kulutushuippuja voidaan hoitaa säiliöillä. On erittäin tyypillistä että säiliöt ovat alimitoitettuja.</t>
  </si>
  <si>
    <t>S/L/V/P</t>
  </si>
  <si>
    <t>! Perustietosivun voi rakentaa myös rakennuksista ja paineilmaverkostosta</t>
  </si>
  <si>
    <t>Tehtaan nimi</t>
  </si>
  <si>
    <t>Vanerin ja muun levyteollisuuden kuivaamot</t>
  </si>
  <si>
    <t>Yleistä</t>
  </si>
  <si>
    <t>Purunpoiston LTO</t>
  </si>
  <si>
    <t>- Palautetaanko purunpoiston ottama lämmin sisäilma palautuspellin avulla takaisin sisälle?</t>
  </si>
  <si>
    <t>Lämmitys- / kuivausprosessien esilämmitys</t>
  </si>
  <si>
    <t>- Onko prosessin kuumanveden valmistuksessa esilämmitys?</t>
  </si>
  <si>
    <t>Prosessien tyhjäkäyntikulutus</t>
  </si>
  <si>
    <t>- Onko prosesseissa automaattiohjaus/ -pysäytys?</t>
  </si>
  <si>
    <t>- Onko kuljettimet kytketty prosessiin?</t>
  </si>
  <si>
    <t>Prosessilaitteiden sammutus työajan ulkopuoliseksi ajaksi</t>
  </si>
  <si>
    <t>- Mikä on työaikamuoto osastoittain?</t>
  </si>
  <si>
    <t>- Sammutetaanko kaikki laitteet työajan päätyttyä?</t>
  </si>
  <si>
    <t>- Onko seurantaa sammutettavista laitteista?</t>
  </si>
  <si>
    <t>- Onko laitteiden pysäytystä ohjeistettu?</t>
  </si>
  <si>
    <t>Prosessilaitteiden ja -linjojen varustaminen energiatehokkaimmilla moottorimalleilla</t>
  </si>
  <si>
    <t>Prosessikoneiden ja -linjojen energiatehokkuuden arviointi yhdessä laitevalmistajien kanssa</t>
  </si>
  <si>
    <t>- Onko laitevalmistajilta saatu tietoa energiatehokkaammista laitteista? Onko tietoa hyödynnetty ja miten?</t>
  </si>
  <si>
    <t>- Onko prosessissa olevien pumppujen tai puhaltimien virtauksia kuristettu mekaanisesti?</t>
  </si>
  <si>
    <t>- Onko prosessissa pumppuja, joita voitaisiin ohjata taajuussäätöisesti?</t>
  </si>
  <si>
    <t>- Onko prosessissa puhaltimia, joita voitaisiin ohjata taajuussäätöisesti?</t>
  </si>
  <si>
    <t>- Onko prosessissa ruuveja tai sekoittimia, joita voitaisiin ohjata taajuussäätöisesti?</t>
  </si>
  <si>
    <t>Taajuussäätöä käytetään yleensä pumpuissa, puhaltimissa ja muissa pyörivien koneiden moottoreissa. Energiatehokas säätötapa käytöissä, joissa kuormitus vaihtelee. Taajuusmuuttajien käyttö säästää moottoreita käynnistysvaiheessa kuormituspiikeiltä (kevyempi käynnistys).</t>
  </si>
  <si>
    <t>Prosessilaitteiden ajo tarpeen mukaan</t>
  </si>
  <si>
    <t>- Ajetaanko laitteita sopivalla kuormalla (vähemmän ajoa vajaakuormalla)?</t>
  </si>
  <si>
    <t>- Onko mahdollista käyttää ns. puskuvarastoja, -säiliöitä, jotta kuorma on tasainen?</t>
  </si>
  <si>
    <t>- Onko prosessissa samanaikaisesti lämmitystä ja jäähdytystä?</t>
  </si>
  <si>
    <t>Kostutuksessa paineilmaa ja sähköä voi kulua merkittävä määrä, jos tila on suuri. Kostutussumu voidaan saada aikaan pienemmällä energialla korkeapaineisella vesijärjestelmällä ja suuttimilla.</t>
  </si>
  <si>
    <t>- Onko tiloja kostutettava jatkuvasti, myös seisokkiaikana?</t>
  </si>
  <si>
    <t>- Mitkä ovat suhteellisen kosteuden raja-arvot? Vaihteluväli?</t>
  </si>
  <si>
    <t>Prosessin kostutushöyryn valmistus ja käyttö</t>
  </si>
  <si>
    <t xml:space="preserve">- Miten kostutushöyry tehdään? </t>
  </si>
  <si>
    <t>- Onko kostutushöyryn kapasiteetti oikea?</t>
  </si>
  <si>
    <t>- Kierrätetäänkö jo kostutettua ilmaa vai kostutetaanko "turhaan" uutta kuivaa ilmaa?</t>
  </si>
  <si>
    <t>Veden höyrystäminen kammiossa kuluttaa patterin kapasiteettia. Jos käytetään höyryä, kapasiteetti vapautuu kuivaukseen.</t>
  </si>
  <si>
    <t>- Mikä on kostutukseen käytettävän höyryn tai veden määrä?</t>
  </si>
  <si>
    <t>Onko toiminta tarkistettu vastaamaan nykyistä toimintaa energiatehokkaalla tavalla?</t>
  </si>
  <si>
    <t>Mitä mitataan? Onko mittauksia riittävästi? Mitkä ovat tavoitetasot? Voidaanko niitä muuttaa?</t>
  </si>
  <si>
    <t>- Onko LTO:lla varustettujen kuivaamoiden ilmavirrat minimoitu?</t>
  </si>
  <si>
    <t>- Ohjataanko kierto- tai poistoilmapuhaltimia taajuusmuuttajalla?</t>
  </si>
  <si>
    <t>- Onko prosessien kosteat ja lämpimät kuivaamot tai kuivausuunit  varustettu LTO:lla?</t>
  </si>
  <si>
    <t>- Onko prosessissa matalalämpötilaista lämmönlähdettä, jonka lämpöä voidaan hyödyntää lämpöpumpulla?</t>
  </si>
  <si>
    <t>- Voidaanko tehtaalla hyödyntää lämpöpumppuratkaisuja? Missä?</t>
  </si>
  <si>
    <t>- Esilämmitetäänkö kuivaamon tuloilmaa ulkopuolisella tai talteenotetulla energialla ennen varsinaista lämmitystä? Millä?</t>
  </si>
  <si>
    <t>- Esilämmitetäänkö prosessin tuloilmaa ulkopuolisella tai talteenotetulla energialla ennen varsinaista lämmitystä? Millä?</t>
  </si>
  <si>
    <t>Onko prosessilaitteiden käynnistys ja pysäytys liitetty automatiikkaan? Pysäytetäänkö laitteet taukojen ja vuoronvaihtojen ajaksi?</t>
  </si>
  <si>
    <t>Kuivausprosessien mittaus, seuranta ja
 ohjaus</t>
  </si>
  <si>
    <t>Miten energiatehokkuus on otettu huomioon uusien prosessikoneiden ja -linjojen hankinnassa?</t>
  </si>
  <si>
    <t>Huomioidaanko energiatehokkuus uusien sähkömoottorien, pumppujen ja paineilmalaitteiden hankinnassa?</t>
  </si>
  <si>
    <t>Onko kuivaamoiden LTO-potentiaalit selvitetty? (Ilmavirrat, lämpötilat ja kosteudet)</t>
  </si>
  <si>
    <t>Taajuusmuuttajien käyttö</t>
  </si>
  <si>
    <t>Hyödynnetäänkö prosessin jäähdytyksessä vapaajäähdytystä?</t>
  </si>
  <si>
    <t>Käytetäänkö prosessin kostutuksessa höyryä vai vettä?</t>
  </si>
  <si>
    <t>Onko valvontaa ja millaista se on?</t>
  </si>
  <si>
    <t>Olisi paras tehdä noin -10 - +5 °C ulkolämpötilassa.</t>
  </si>
  <si>
    <t>Ovatko LTO-kennot / levysiirtimet kunnossapidon alaiset ?</t>
  </si>
  <si>
    <t>Tukossa oleva suodatin "ohittaa" lämmön talteenoton.</t>
  </si>
  <si>
    <t>Mitataanko LTO-laitteiden hyötysuhdetta jatkuvasti?</t>
  </si>
  <si>
    <r>
      <t xml:space="preserve">Paljonko </t>
    </r>
    <r>
      <rPr>
        <sz val="11"/>
        <rFont val="Calibri"/>
        <family val="2"/>
        <scheme val="minor"/>
      </rPr>
      <t>tuotannonulkopuolista</t>
    </r>
    <r>
      <rPr>
        <sz val="11"/>
        <color theme="1"/>
        <rFont val="Calibri"/>
        <family val="2"/>
        <scheme val="minor"/>
      </rPr>
      <t xml:space="preserve"> aikaa?</t>
    </r>
  </si>
  <si>
    <t>Onko ilmanvaihtokertoimet tarkistettu ja aseteltu oikein?</t>
  </si>
  <si>
    <t>Tilailman tasapaino</t>
  </si>
  <si>
    <t>Ovatko ikkunoiden tiivisteet kunnossa?</t>
  </si>
  <si>
    <t>Onko laajoja "tarpeettomia talvella kylmiä ikkunapintoja"?</t>
  </si>
  <si>
    <t>Säleverhojen käyttö lämmityskaudella vähentää lämmitystarvetta, esimerkiksi työajan ulkopuolella.</t>
  </si>
  <si>
    <t>Onko laajoja ikkunapintoja jotka aiheuttavat jäähdytystarvetta auringosta johtuen?</t>
  </si>
  <si>
    <t>Suojautuminen esim. säleverhoilla.</t>
  </si>
  <si>
    <t>Ovien ja ikkunoiden tiivisteiden kunnostaminen vähentää tilan lämmitystarvetta.</t>
  </si>
  <si>
    <t>Kuljetusaukot (trukki jne.) Vrt. Kulkuaukot</t>
  </si>
  <si>
    <t>Kuinka lämmön siirtyminen ja vuotoilmavirrat on estetty lastausovissa?</t>
  </si>
  <si>
    <t>Onko ovien sulkeutuminen varmistettu ja kuinka?
Onko nosto-ovien vieressä henkilöovet?</t>
  </si>
  <si>
    <r>
      <t xml:space="preserve">Kuinka lämmön siirtyminen on estetty </t>
    </r>
    <r>
      <rPr>
        <sz val="11"/>
        <rFont val="Calibri"/>
        <family val="2"/>
        <scheme val="minor"/>
      </rPr>
      <t>kuljetin jne. aukoissa?</t>
    </r>
  </si>
  <si>
    <r>
      <t xml:space="preserve">Kuinka lämmin vesi </t>
    </r>
    <r>
      <rPr>
        <sz val="11"/>
        <rFont val="Calibri"/>
        <family val="2"/>
        <scheme val="minor"/>
      </rPr>
      <t>tuotetaan?</t>
    </r>
  </si>
  <si>
    <t>RakMK: uusissa kohteissa 58- 65 °C</t>
  </si>
  <si>
    <t>Onko lämminvesiverkostot tai muut kuumat putket eristetty?</t>
  </si>
  <si>
    <r>
      <t xml:space="preserve">Käytetäänkö </t>
    </r>
    <r>
      <rPr>
        <sz val="11"/>
        <rFont val="Calibri"/>
        <family val="2"/>
        <scheme val="minor"/>
      </rPr>
      <t>valaistuksen</t>
    </r>
    <r>
      <rPr>
        <b/>
        <sz val="11"/>
        <color rgb="FFFF0000"/>
        <rFont val="Calibri"/>
        <family val="2"/>
        <scheme val="minor"/>
      </rPr>
      <t xml:space="preserve"> </t>
    </r>
    <r>
      <rPr>
        <sz val="11"/>
        <color theme="1"/>
        <rFont val="Calibri"/>
        <family val="2"/>
        <scheme val="minor"/>
      </rPr>
      <t>aikaohjausta?</t>
    </r>
  </si>
  <si>
    <t>Sähkönjakelu</t>
  </si>
  <si>
    <t>Onko omaa muuntamoa ja onko muuntajan kapasiteetti riittävä nykyiseen käyttöön?</t>
  </si>
  <si>
    <t>Onko omaa loistehon kompensointia ja onko se mitoitettu nykyiseen käyttöön?</t>
  </si>
  <si>
    <t>Kompensoidaanko loisteho keskitetysti vai hajautetusti? Onko kompensoinin teho riittävä? Joudutaanko loistehosta maksamaan?</t>
  </si>
  <si>
    <r>
      <t xml:space="preserve">Sammutetaanko valot </t>
    </r>
    <r>
      <rPr>
        <sz val="11"/>
        <rFont val="Calibri"/>
        <family val="2"/>
        <scheme val="minor"/>
      </rPr>
      <t>toimistoajan</t>
    </r>
    <r>
      <rPr>
        <sz val="11"/>
        <color theme="1"/>
        <rFont val="Calibri"/>
        <family val="2"/>
        <scheme val="minor"/>
      </rPr>
      <t xml:space="preserve"> ulkopuolella ?</t>
    </r>
  </si>
  <si>
    <r>
      <t>Sammutetaanko valot jos tilasta poistutaan yli 10</t>
    </r>
    <r>
      <rPr>
        <sz val="11"/>
        <rFont val="Calibri"/>
        <family val="2"/>
        <scheme val="minor"/>
      </rPr>
      <t xml:space="preserve"> min</t>
    </r>
    <r>
      <rPr>
        <sz val="11"/>
        <color theme="1"/>
        <rFont val="Calibri"/>
        <family val="2"/>
        <scheme val="minor"/>
      </rPr>
      <t>?</t>
    </r>
  </si>
  <si>
    <t>Työhuoneiden valot kannattaa sammuttaa jo 10 minuutin poissaolon ajaksi.</t>
  </si>
  <si>
    <t>Työasemien sähkönkulutuksesta voidaan vähentää jopa yli 50 %</t>
  </si>
  <si>
    <t>Onko jäähdytystarvetta pienennetty säleverhoilla?</t>
  </si>
  <si>
    <t>Hyödyntämistavat, trendiseurannat, vertailu prosessiin</t>
  </si>
  <si>
    <t>Tarkastellaanko inveistointien tarvetta huomioiden myös energiatehokkuus?</t>
  </si>
  <si>
    <r>
      <t xml:space="preserve">Esim. tehon laskenta: P[kW] = qm[kg/s] x cp[kJ/kg °C] x </t>
    </r>
    <r>
      <rPr>
        <sz val="11"/>
        <color theme="1"/>
        <rFont val="Calibri"/>
        <family val="2"/>
      </rPr>
      <t>Δ</t>
    </r>
    <r>
      <rPr>
        <i/>
        <sz val="11"/>
        <color theme="1"/>
        <rFont val="Calibri"/>
        <family val="2"/>
        <scheme val="minor"/>
      </rPr>
      <t>T[°C]</t>
    </r>
  </si>
  <si>
    <t>vesilämmityksen tehon laskenta; 1 kg/s x 4,2 kJ/kg°C x (60 °C-30 °C) = 126 kW (J =Ws)</t>
  </si>
  <si>
    <t>Esim. DN100 putken lämpöhäviö on n. 100 W/m, kun putken lämpötila on noin 70 °C, 50mm eristyspaksuudella lämpöhäviö on ainoastaan 12 W/m (ympäristö 20 °C)</t>
  </si>
  <si>
    <t>Esim. Kuljetinlinjan moottoreiden ottama sähköteho on 3 kW. Linja käy turhaan 1h/päivä ja laitos toimii 8 000 h/a. Sähkönkulutus on 24 MWh/a. Sähkön hinnalla 80 €/MWh ylimääräinen kustannus on 1 900 €/a.</t>
  </si>
  <si>
    <r>
      <t>Esim. tilan sisälämpötila 20 °C ja ulkoilma keskimäärin 0 °C. Avoimen lastausoven (4 m x 4 m) häviöteho on ilman nopeudella 1 m/s noin 25 kW/m</t>
    </r>
    <r>
      <rPr>
        <vertAlign val="superscript"/>
        <sz val="11"/>
        <rFont val="Calibri"/>
        <family val="2"/>
        <scheme val="minor"/>
      </rPr>
      <t>2</t>
    </r>
    <r>
      <rPr>
        <sz val="11"/>
        <rFont val="Calibri"/>
        <family val="2"/>
        <scheme val="minor"/>
      </rPr>
      <t xml:space="preserve"> lämpötilaerolla 20 °C. Häviöteho on noin 400 kW.</t>
    </r>
  </si>
  <si>
    <t>Kanavakuivaamossa, jonka lämmöntarve on 2 MW,  LTO-potentiaali on noin 250 kW, jolloin vuotuinen lämmönsäästöpotentiaali on 2 000 MWh/a.</t>
  </si>
  <si>
    <t>Loisteputkilla valaistun tilan valaistussähköteho on 55 kW. Jos nykyinen valaistus korvataan LED-valaisimilla sähkötehon tarve on 22 kW.</t>
  </si>
  <si>
    <r>
      <t>Esim. Ilmaa, jonka virtaus on 1 m</t>
    </r>
    <r>
      <rPr>
        <i/>
        <vertAlign val="superscript"/>
        <sz val="11"/>
        <rFont val="Calibri"/>
        <family val="2"/>
        <scheme val="minor"/>
      </rPr>
      <t>3</t>
    </r>
    <r>
      <rPr>
        <i/>
        <sz val="11"/>
        <rFont val="Calibri"/>
        <family val="2"/>
        <scheme val="minor"/>
      </rPr>
      <t>/s esilämmitetään 10 °C. Lämmöntalteenottoteho on 12 kW. Prosessi toimii 8000 h/a ja vuosienergia on 96 MWh/a. Jos lämmön hinta on 35 €/MWh, säästö säästö 3 360 €/a.</t>
    </r>
  </si>
  <si>
    <t>Esim. Vettä, jonka virtaus on 1 l/s, esilämmitetään 10 °C. LTO-teho on 42 kW. Prosessi toimii 8000 h/a ja vuosienergia on 336 MWh/a. Jos lämmön hinta on 35 €/MWh, on säästö 11 760 €/a.</t>
  </si>
  <si>
    <t>Esim. Normaalisti 50 kW teholla toimiva ilmastoinnin LTO on ohitettu tukoksen takia. Lämmityskauden pituus on noin 5 000 h/a, jolloin LTO:n talteenotettu vuosienergia on normaalisti 250 MWh/a.</t>
  </si>
  <si>
    <t>Hyödynnetäänkö käyttötietoja huoltojen ajoituksessa?</t>
  </si>
  <si>
    <t>Onko sähkölaitteistot liitetty kunnossapitoon?</t>
  </si>
  <si>
    <t>Onko paineilmajärjestelmät liitetty kunnossapitoon?</t>
  </si>
  <si>
    <t>Otetaanko paineilma- ym. laitteiden hankinnoissa huomioon energiatehokkuus?</t>
  </si>
  <si>
    <t>Huomioidaanko hankinnoissa taajuusmuuttajien energian säästömahdollisuudet?</t>
  </si>
  <si>
    <t>Onko kohteille tehty energiansäästöpotenttiaalikartoitus tai -laskelmat?</t>
  </si>
  <si>
    <t>Mikä on haluttu energiatehokkuusinvestointien takaisinmaksuaika?</t>
  </si>
  <si>
    <t>Taajuusmuuttajien käyttö kannattaa selvittää.  Niiden takaisinmaksuaika on tyypillisesti 1 - 3 vuotta.</t>
  </si>
  <si>
    <t>Esim. levyteollisuudessa kokoojakoneen poistoilman LTO</t>
  </si>
  <si>
    <t>- Hyödynnetäänkö jäähdytyskompressorien lauhdelämpöä? Miten? Minne?</t>
  </si>
  <si>
    <t>Turhaan käynnissä oleva laite nostaa sähkön ja/tai lämmön kulutusta ja pohjakuormaa.</t>
  </si>
  <si>
    <t>Paljonko lämpötila on käyttämättömänä aikana? Työajan ulkopuolella? Entä pidempien seisokkien/lomien aikana?</t>
  </si>
  <si>
    <t>Onko aikoja, jolloin lämpötila voisi olla alhaisempi? Kuinka paljon?</t>
  </si>
  <si>
    <t>Onko eri tiloilla oma lämpötilan asetuksensa?</t>
  </si>
  <si>
    <t>Mikä on lämmönjakelujärjestelmä?</t>
  </si>
  <si>
    <t>Mikä on ilman jakotapa? Hyödynnetäänkö ilman kerrostumista?</t>
  </si>
  <si>
    <t>Ovatko salin tulo- ja poistoilmat tasapainossa?</t>
  </si>
  <si>
    <t>Onko ilmanvaihdon tulo- ja poistopuhaltimissa taajuusmuuttajat?</t>
  </si>
  <si>
    <t>Tuotetaanko lämmin käyttövesi keskitetysti vai erillisillä varaajilla?</t>
  </si>
  <si>
    <t>Onko jäteveden lämmöntalteenottoa harkittu?</t>
  </si>
  <si>
    <t>Kuinka veden lämpötilaa säädetään?</t>
  </si>
  <si>
    <t>Ovatko käyttövesien lämpötilat oikeat?</t>
  </si>
  <si>
    <t>Ovatko kuumien pintojen eristykset riittäviä?</t>
  </si>
  <si>
    <t>Toimisto-, valvomo- ym. tilat</t>
  </si>
  <si>
    <t>Miten tilojen ilmanvaihdon toimintaa ohjataan?</t>
  </si>
  <si>
    <t>Ovatko lämmitys ja jäähdytys käytössä samanaikaisesti?</t>
  </si>
  <si>
    <t>Kylmätilat</t>
  </si>
  <si>
    <t>Onko lamppujen vaihto LED-lamppuihin mahdollinen ja kannattava?</t>
  </si>
  <si>
    <t>Onko tiloissa käytössä siirreltäviä sähkölämmittimiä?</t>
  </si>
  <si>
    <t>Ilmanvaihtokerroin on tarpeen ja asetuksen mukainen, eri tiloissa on eri kertoimet määräysten mukaisesti.</t>
  </si>
  <si>
    <t>Eristämättömien putkien lämpöhäviöt heikentävät lämmitystehoa kohteessa, lämmittävät hallitsemattomasti tiloja, lisäävät lämmityskustannuksia, heikentävät energiatehokkuutta</t>
  </si>
  <si>
    <t>Valaistuksessa voidaan hyödyntää kello-ohjausta, päivänvaloautomatiikkaa, liiketunnistimia jne.</t>
  </si>
  <si>
    <t xml:space="preserve">Päälle jäävissä laitteissa tulee olla säästötila-toiminto tai pieni stand-by tehontarve. </t>
  </si>
  <si>
    <t xml:space="preserve">Vertaile paremman hyötysuhteen omaaviin moottoreihin, esim. IE3 Premium. </t>
  </si>
  <si>
    <t>Likainen suodatin lisää painehäviötä ja samalla sähkön kulutusta. Säännöllinen vaihto-ohjelma.</t>
  </si>
  <si>
    <t>Lämmöntuotannon bruttohyötysuhde parhaalle käytössä olevalle tekniikalle: puupolttoaine 87-89 %, turve 88-90 %, öljy 91-92 %, maakaasu 92-93 %, arinapoltto puu ja turve 86-88 %</t>
  </si>
  <si>
    <t>Linkit</t>
  </si>
  <si>
    <t>http://www.motiva.fi/julkaisut/hankinnat</t>
  </si>
  <si>
    <t>Hankintojen julkaisut</t>
  </si>
  <si>
    <t>Energiatehokkaat paineilmaa käyttävät laitteet</t>
  </si>
  <si>
    <t>Diplomityö - Paineilma</t>
  </si>
  <si>
    <t>http://www.motiva.fi/files/2329/Diplomityo_paineilma.pdf</t>
  </si>
  <si>
    <t>Onko uusimpien investointien ajankohdat selvillä?</t>
  </si>
  <si>
    <t>Kosteuden pääsy eristeisiin on estettävä, sillä se heikentää eristeiden erityskykyä ja aiheuttaa ulkopuolista korroosiota.</t>
  </si>
  <si>
    <t>Kunnossapidolssa on otettava huomioon sekä käynnin aikainen, seisokkiaikainen että ennakoiva huolto. Tämä edellyttää säännönmukaisia huoltoja, laitteiden on oltava merkittyjä (mm. lauhteenpoistimet) jne.</t>
  </si>
  <si>
    <t>Osuus liikevaihdosta, %</t>
  </si>
  <si>
    <t>Hyötysuhteiden määrittäminen päästökaupan alkujakoa varten - tutkimusseloste</t>
  </si>
  <si>
    <t>Eristämällä 100 m putkisto 50 mm eristeellä, säästetään vuodessa (8000 h/a) noin 70 MWh/a. Jos lämmön hinta on 35 €/MWh, säästö on 2 500 €/a.</t>
  </si>
  <si>
    <t>Liikevaihto</t>
  </si>
  <si>
    <t>Liikevaihto sekä tuotanto (linjoittain/tuotteittain, jos useita)</t>
  </si>
  <si>
    <t>Puristus</t>
  </si>
  <si>
    <t>Kuumavesijärjestelmä</t>
  </si>
  <si>
    <t>- Mitkä ovat veden käyttökohteet?</t>
  </si>
  <si>
    <t>- Käytetäänkö vettä lämmityksissä?</t>
  </si>
  <si>
    <t>- Onko låmpötilataso kohdallaan tuotantoaikana? Entä tuotantoajan ulkopuolella?</t>
  </si>
  <si>
    <t>- Ovatko eristykset kunnossa?</t>
  </si>
  <si>
    <t>Miten lämmitykset on hoidettu seisokkiaikana/tuotannon ulkopuolisena aikana?</t>
  </si>
  <si>
    <t>Voidaanko lämmitys lopettaa seisokkiaikana eli tuotannon ulkopuolisena aikana? Voidaanko lämpötilatasoja alentaa yleisesti, osastoittain?</t>
  </si>
  <si>
    <t>Kompressorin tuottopaineen nousu lisää energian tarvetta 7-9 % jokaista paineen nousun baria kohti.</t>
  </si>
  <si>
    <t>Ohjauskeskuksen tarkastus kompressorien käynnistyksen osalta. Onko säätävä kompressori taajuusmuuttajaohjattu?  Mikä kompressori käy tuotannon ulkopuolisena aikana?</t>
  </si>
  <si>
    <t>Tuottopaineen alentaminen vähentää energiantarvetta n. 8 %/bar.</t>
  </si>
  <si>
    <t>- Kostutetaanko tiloja paineilman avulla? Voidaanko prosessitiloja kostuttaa korkeapainevesisuihkutuksella paineilmasuihkutuksen sijaan</t>
  </si>
  <si>
    <t>Prosessitilojen ilmankostutus</t>
  </si>
  <si>
    <t>Prosessien lämmitys ja jäähdytys</t>
  </si>
  <si>
    <t>Lämmitettyjen ja jäähdytettyjen laitteiden eristyksistä on huolehdittava. Lämpimien laitteiden häviöt minimoitava taukojen aikana.</t>
  </si>
  <si>
    <t>- Kuinka moni kuivaamo tai kuivausuuni on varustettu LTO:lla?</t>
  </si>
  <si>
    <t xml:space="preserve"> - Hyödynnetäänkö paineilmakompressorien puristuslämpö? Miten? Minne?</t>
  </si>
  <si>
    <t>- Onkoprosessilämmitys kytketty prosessiin?</t>
  </si>
  <si>
    <t>- Ohjataanko prosessia mittausten perusteella?  Ylikuivataanko tuotteita?</t>
  </si>
  <si>
    <t>- Lämmitetäänkö tai jäähdytetäänkö prosessia? Lämmitettävät/jäähdytettävät kohteet? Lämmitystapa/jäähdytystapa? Tarvittava lämpötila? Laitteiden eristykset?</t>
  </si>
  <si>
    <t>Esim. tilojen lämmitykseen joko ilmalämmityksellä tai siirtämällä lämpö lämpöverkostoon.</t>
  </si>
  <si>
    <t>Esim. ______________kohteissa</t>
  </si>
  <si>
    <t>Ilma voidaan palauttaa takaisin suodatettuna, jos se ei sisällä normaaliin huoneilmaan kuulumattomia esim. myrkyllisiä komponentteja. Purunpoiston ilma voidaan palauttaa käsitellessä puhdasta puuta. Jos ilmaa tarvitsee kostuttaa, palautus vähentää myös kostutustarvetta.</t>
  </si>
  <si>
    <t>Varmista, ettei ole linjakuljettimia käynnissä turhaan pitkien taukojen aikana.</t>
  </si>
  <si>
    <t>Varmista, ettei ole lämmityksiä turhaan pitkien taukojen aikana.</t>
  </si>
  <si>
    <t>Trendikäyrien avulla voi seurata kuivausprosessin käyttäytymistä; lämpötilat ja kosteudet. Kattavan seurannan avulla voi selvittää kuivaamon energiankulutukset ja säätää prosessia oikein. Kuivauksen jatkuvalla seurannalla ehkäistään ylikuivausta. Seurannan avulla voi havaita poikkeamat normaalista kulutuksesta (laiterikot ym.). Seurannan avulla voi optimoida oikeat ilmamäärät, lämpötilat ja kosteudet prosessin tarpeiden mukaan.</t>
  </si>
  <si>
    <t>Yksivuorotyössä seisokkiaika n. 75 % kokonaisviikkotunneista, 2-vuorotyössä 
n. 50 % ja keskeytyvässä 3-vuorotyössä n. 30%</t>
  </si>
  <si>
    <t xml:space="preserve">Uudet luokitukset ohjeistavat energiatehokkaampien moottoreiden käyttöön.  http://www.motiva.fi/julkaisut/hankinnat  </t>
  </si>
  <si>
    <t>Energiatehokkaampien laitteiden avulla säästetään (oikein käytettynä) energiassa ja energiakustannuksissa. Tavoitteena sähkön, lämmön ja veden käytön minimointi tuotantoa vaarantamatta.</t>
  </si>
  <si>
    <t>Pitämällä kostutettavan tilan kosteusarvot tarvittavien raja-arvojen sisällä, vältytään ylikostutuksesta aiheutuvilta kustannuksilta.</t>
  </si>
  <si>
    <t>Vapaajäähdytyksellä tarkoitetaan jäähdytyslämmön siirtämistä viileästä ulkotilasta prosessiin ilman jäähdytyskompressoria.</t>
  </si>
  <si>
    <t>Esim. purun tai hakkeen siirto hihnalla hihnan kapasiteetin mukaan ilman vajaakäyntiä. Esim. murskaimen tai hakkurin käyttö täydellä kuormalla sen sijaan että ajettava materiaali loppuu hetkittäin. Esim. kuivaamon täyttöaste suunnitellun mukaiseksi (ei ali- eikä ylitäyttöä).</t>
  </si>
  <si>
    <t>Puhallinnopeuden säätö pienentää kuivaamon sähkön ominaiskulutusta.</t>
  </si>
  <si>
    <t>Suunnitelmienmukaisuus ei aina ole tae parhaasta toiminnasta, joka on saattanut muuttua suunnitelmien jälkeen. Toisaalta suunnitelmat eivät aina muutenkaan ole parhaita ratkaisuja.</t>
  </si>
  <si>
    <t>Miten lämpötilaa säädetään?</t>
  </si>
  <si>
    <t>esim. sulia paikkoja katolla, läpivientien (kanavien, putkien, sähkökaapelien  ym.) kohdat</t>
  </si>
  <si>
    <t>Keittiö / ruokala</t>
  </si>
  <si>
    <t>Sammutetaanko tietokoneet ja muut laitteet toimistoajan ulkopuolella?</t>
  </si>
  <si>
    <r>
      <t xml:space="preserve">Onko </t>
    </r>
    <r>
      <rPr>
        <b/>
        <sz val="11"/>
        <rFont val="Calibri"/>
        <family val="2"/>
        <scheme val="minor"/>
      </rPr>
      <t>sammutettavat ja</t>
    </r>
    <r>
      <rPr>
        <sz val="11"/>
        <color theme="1"/>
        <rFont val="Calibri"/>
        <family val="2"/>
        <scheme val="minor"/>
      </rPr>
      <t xml:space="preserve"> ei-sammutettavat laitteet merkitty?</t>
    </r>
  </si>
  <si>
    <t>Energiaintensiiviset prosessit</t>
  </si>
  <si>
    <t>Tuotantotila 3</t>
  </si>
  <si>
    <t>Tuotantotila 4</t>
  </si>
  <si>
    <t>Tuotantotila 5</t>
  </si>
  <si>
    <t>Selvitystarve tai toimenpide-ehdotus</t>
  </si>
  <si>
    <r>
      <t xml:space="preserve">Luokittelu
</t>
    </r>
    <r>
      <rPr>
        <sz val="9"/>
        <color theme="3"/>
        <rFont val="Calibri"/>
        <family val="2"/>
        <scheme val="minor"/>
      </rPr>
      <t>0 = ei toimenpiteitä
1 = Selvitystä vaativa 
2 = Toimenpide-ehdotus</t>
    </r>
  </si>
  <si>
    <r>
      <t xml:space="preserve">Kiinteistöt
</t>
    </r>
    <r>
      <rPr>
        <sz val="13"/>
        <color theme="3"/>
        <rFont val="Calibri"/>
        <family val="2"/>
        <scheme val="minor"/>
      </rPr>
      <t>lomakkeella mahdollisuus tarkastella viittä erillistä kiinteistöä tai tuotantotilaa</t>
    </r>
  </si>
  <si>
    <t/>
  </si>
  <si>
    <r>
      <t xml:space="preserve">Luokittelu
</t>
    </r>
    <r>
      <rPr>
        <b/>
        <sz val="9"/>
        <color theme="3"/>
        <rFont val="Calibri"/>
        <family val="2"/>
        <scheme val="minor"/>
      </rPr>
      <t>0 = ei toimenpiteitä
1 = Selvitystä vaativa 
2 = Toimenpide-ehdotus</t>
    </r>
  </si>
  <si>
    <r>
      <t xml:space="preserve">Savukaasuissa 20 asteen ylilämpö vaikuttaa n. 1-2 % kattilahyötysuhdetta heikentävästi. Yleisesti optimaalinen savukaasujen lämpötila on ~120-125 </t>
    </r>
    <r>
      <rPr>
        <i/>
        <sz val="11"/>
        <color theme="1"/>
        <rFont val="Arial"/>
        <family val="2"/>
      </rPr>
      <t>°C</t>
    </r>
  </si>
  <si>
    <t>Kysymys</t>
  </si>
  <si>
    <t>Energian tuotanto, hankinta ja jakelu
Kysymykset</t>
  </si>
  <si>
    <t>Ylläpito ja investoinnit
Kysymykset</t>
  </si>
  <si>
    <t>Energiaintensiiviset prosessit
Kysymykset</t>
  </si>
  <si>
    <t>Energiantuotanto, hankinta ja jakelu</t>
  </si>
  <si>
    <r>
      <t>Tiheä tippavuoto (0,001 l/s) kuluttaa vettä 32 m</t>
    </r>
    <r>
      <rPr>
        <i/>
        <vertAlign val="superscript"/>
        <sz val="11"/>
        <rFont val="Calibri"/>
        <family val="2"/>
        <scheme val="minor"/>
      </rPr>
      <t>3</t>
    </r>
    <r>
      <rPr>
        <i/>
        <sz val="11"/>
        <rFont val="Calibri"/>
        <family val="2"/>
        <scheme val="minor"/>
      </rPr>
      <t>/a.</t>
    </r>
  </si>
  <si>
    <t>Prosessien apujärjestelmät
Kysymykset</t>
  </si>
  <si>
    <t>Toimenpide-ehdotuksia</t>
  </si>
  <si>
    <t>Mitkä ovat käytettävät höyryn painetasot?</t>
  </si>
  <si>
    <t>Kuinka lämmin prosessivesi tuotettaan?</t>
  </si>
  <si>
    <t>Syntyykö ylijäämälämpöä? Miten se hyödynnetään?</t>
  </si>
  <si>
    <t>Onko vuotavia hanoja tai liitoksia?</t>
  </si>
  <si>
    <t>Onko lämpö- ja höyryverkostot eristetty?</t>
  </si>
  <si>
    <t>Onko painetaso tarkistettu? Onko paineen säätö keskitetty?</t>
  </si>
  <si>
    <t>Voidaanko kompressoreilla hoitaa tuotannon huippu- ja taukotilanteet? Entä tuotannon ulkopuolinen aika? Tarvitaanko silloin paineilmaa?</t>
  </si>
  <si>
    <t>Onko paineilmaverkostoa tarkastettu vuotojen varalta sekä prosessin käydessä että seisokkiaikana?</t>
  </si>
  <si>
    <t>Huom! Yksittäiset toimenpiteet ja tarvittavat lisäselvitykset listattu ko. aihealueen välilehdellä. Tähän voi halutessaan kerätä yhteenvedon merkittävimmistä tuoksista.</t>
  </si>
  <si>
    <t>- Ovatko höyrylinjojen ja laitteiden vesitykset kunnossa?</t>
  </si>
  <si>
    <t>- Onko lämmitysverkoston lämpötilaa mahdollista alentaa prosessin kärsimättä? Entä tuotatoajan ulkopuolella?</t>
  </si>
  <si>
    <t>Onko veden lauhduttimia tai jäähdyttimiä käytössä ja millaisia?</t>
  </si>
  <si>
    <t>Onko lauduttimien/jäähdyttimien asetukset tarkastettu ja vastaavat nykyistä tarvetta?</t>
  </si>
  <si>
    <t>Onko hetkellisesti suurta kulutusta aiheuttavia laitteita? Onko niiden läheisyyteen sijoitettu paineilmasäiliö?  Onko suoraverkko vai rengasverkko?</t>
  </si>
  <si>
    <t>Laskentaesimerkkejä ja kaavoja</t>
  </si>
  <si>
    <t>Muita huomioita</t>
  </si>
  <si>
    <t>Suurimmat lämpöhäviöt yleensä yläpohjan kautta. Kuivaamojen lämpöhäviöt voivat olla suuret myös seinistä ja ovista</t>
  </si>
  <si>
    <t>YHTEENVETO ENERGIAINVENTAARION TULOKSISTA JA JOHTOPÄÄTELMISTÄ</t>
  </si>
  <si>
    <t>PUUTUOTETEOLLISUUS</t>
  </si>
  <si>
    <t>Materiaalissa on esitetty muutamia tunnuslukuja sekä laskentaesimerkkejä.</t>
  </si>
  <si>
    <t>- LEVYTEOLLISUUDEN TUOTANTOLAITOKSET</t>
  </si>
  <si>
    <t>Energiainventaariossa käydään läpi keskeiset energiankulutuskohteet järjestelmäkohtaisesti sekä esitetään niissä mahdollisesti havaitut säästömahdollisuudet.</t>
  </si>
  <si>
    <t>Energiainventaario kannattaa toteuttaa vuosittain.</t>
  </si>
  <si>
    <t>Energiainventaario auttaa yritystä arvioimaan ovatko energia-asiat pääsääntöisesti kunnossa vai onko tarpeen tehdä tuotantolaitoksen kokonaisvaltainen energiakatselmus, jossa selvitetään kattavasti lämmön, sähkön, polttoaineiden ja veden kulutus  sekä energiataloudellisesti kannattavat säästömahdollisuudet takaisinmaksuaikoineen.</t>
  </si>
  <si>
    <t>Tämä tiedosto on tarkoitettu puutuoteteollisuuden yrityksille sekä energiakonsulteille energiainventaarion tekemiseen.</t>
  </si>
  <si>
    <t>Motiva on tehnyt tämän tiedoston energiakatselmoijien ja yritysten avuksi. Tiedoston käyttäjä vastaa saamistaan tuloksista.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</si>
</sst>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0"/>
  </numFmts>
  <fonts count="46" x14ac:knownFonts="1">
    <font>
      <sz val="11"/>
      <color theme="1"/>
      <name val="Calibri"/>
      <family val="2"/>
      <scheme val="minor"/>
    </font>
    <font>
      <b/>
      <sz val="11"/>
      <color theme="1"/>
      <name val="Calibri"/>
      <family val="2"/>
      <scheme val="minor"/>
    </font>
    <font>
      <i/>
      <sz val="9"/>
      <color theme="1"/>
      <name val="Calibri"/>
      <family val="2"/>
      <scheme val="minor"/>
    </font>
    <font>
      <i/>
      <sz val="9"/>
      <color theme="1"/>
      <name val="Calibri"/>
      <family val="2"/>
    </font>
    <font>
      <sz val="11"/>
      <name val="Calibri"/>
      <family val="2"/>
      <scheme val="minor"/>
    </font>
    <font>
      <i/>
      <sz val="11"/>
      <color theme="1"/>
      <name val="Calibri"/>
      <family val="2"/>
      <scheme val="minor"/>
    </font>
    <font>
      <sz val="11"/>
      <color theme="1"/>
      <name val="Calibri"/>
      <family val="2"/>
    </font>
    <font>
      <u/>
      <sz val="11"/>
      <color theme="10"/>
      <name val="Calibri"/>
      <family val="2"/>
    </font>
    <font>
      <b/>
      <sz val="11"/>
      <color theme="0"/>
      <name val="Arial"/>
      <family val="2"/>
    </font>
    <font>
      <b/>
      <sz val="11"/>
      <name val="Calibri"/>
      <family val="2"/>
      <scheme val="minor"/>
    </font>
    <font>
      <sz val="9"/>
      <color indexed="81"/>
      <name val="Tahoma"/>
      <family val="2"/>
    </font>
    <font>
      <sz val="14"/>
      <color theme="1"/>
      <name val="Calibri"/>
      <family val="2"/>
      <scheme val="minor"/>
    </font>
    <font>
      <sz val="11"/>
      <color theme="1"/>
      <name val="Calibri"/>
      <family val="2"/>
      <scheme val="minor"/>
    </font>
    <font>
      <b/>
      <sz val="13"/>
      <color theme="3"/>
      <name val="Calibri"/>
      <family val="2"/>
      <scheme val="minor"/>
    </font>
    <font>
      <b/>
      <sz val="15"/>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sz val="11"/>
      <color rgb="FFC00000"/>
      <name val="Calibri"/>
      <family val="2"/>
      <scheme val="minor"/>
    </font>
    <font>
      <sz val="11"/>
      <color rgb="FF000000"/>
      <name val="Calibri"/>
      <family val="2"/>
      <scheme val="minor"/>
    </font>
    <font>
      <b/>
      <sz val="11"/>
      <color rgb="FFFA7D00"/>
      <name val="Calibri"/>
      <family val="2"/>
      <scheme val="minor"/>
    </font>
    <font>
      <b/>
      <sz val="11"/>
      <color theme="3"/>
      <name val="Calibri"/>
      <family val="2"/>
    </font>
    <font>
      <sz val="10"/>
      <name val="Calibri"/>
      <family val="2"/>
      <scheme val="minor"/>
    </font>
    <font>
      <sz val="11"/>
      <color rgb="FFFF0000"/>
      <name val="Calibri"/>
      <family val="2"/>
      <scheme val="minor"/>
    </font>
    <font>
      <b/>
      <sz val="11"/>
      <color rgb="FFFF0000"/>
      <name val="Calibri"/>
      <family val="2"/>
      <scheme val="minor"/>
    </font>
    <font>
      <b/>
      <sz val="12"/>
      <name val="Calibri"/>
      <family val="2"/>
      <scheme val="minor"/>
    </font>
    <font>
      <i/>
      <sz val="11"/>
      <name val="Calibri"/>
      <family val="2"/>
      <scheme val="minor"/>
    </font>
    <font>
      <i/>
      <vertAlign val="superscript"/>
      <sz val="11"/>
      <name val="Calibri"/>
      <family val="2"/>
      <scheme val="minor"/>
    </font>
    <font>
      <vertAlign val="superscript"/>
      <sz val="11"/>
      <name val="Calibri"/>
      <family val="2"/>
      <scheme val="minor"/>
    </font>
    <font>
      <b/>
      <i/>
      <sz val="11"/>
      <color theme="1"/>
      <name val="Calibri"/>
      <family val="2"/>
      <scheme val="minor"/>
    </font>
    <font>
      <b/>
      <sz val="11"/>
      <color rgb="FF000000"/>
      <name val="Calibri"/>
      <family val="2"/>
    </font>
    <font>
      <b/>
      <sz val="14"/>
      <color theme="1"/>
      <name val="Calibri"/>
      <family val="2"/>
      <scheme val="minor"/>
    </font>
    <font>
      <sz val="11"/>
      <color theme="4" tint="-0.249977111117893"/>
      <name val="Calibri"/>
      <family val="2"/>
      <scheme val="minor"/>
    </font>
    <font>
      <sz val="13"/>
      <color theme="3"/>
      <name val="Calibri"/>
      <family val="2"/>
      <scheme val="minor"/>
    </font>
    <font>
      <sz val="9"/>
      <color theme="3"/>
      <name val="Calibri"/>
      <family val="2"/>
      <scheme val="minor"/>
    </font>
    <font>
      <b/>
      <i/>
      <sz val="15"/>
      <color theme="3"/>
      <name val="Calibri"/>
      <family val="2"/>
      <scheme val="minor"/>
    </font>
    <font>
      <b/>
      <i/>
      <sz val="13"/>
      <color theme="3"/>
      <name val="Calibri"/>
      <family val="2"/>
      <scheme val="minor"/>
    </font>
    <font>
      <b/>
      <sz val="9"/>
      <color theme="3"/>
      <name val="Calibri"/>
      <family val="2"/>
      <scheme val="minor"/>
    </font>
    <font>
      <i/>
      <sz val="11"/>
      <color theme="1"/>
      <name val="Arial"/>
      <family val="2"/>
    </font>
    <font>
      <b/>
      <i/>
      <sz val="11"/>
      <name val="Calibri"/>
      <family val="2"/>
      <scheme val="minor"/>
    </font>
    <font>
      <sz val="11"/>
      <color theme="9" tint="-0.249977111117893"/>
      <name val="Calibri"/>
      <family val="2"/>
      <scheme val="minor"/>
    </font>
    <font>
      <i/>
      <sz val="11"/>
      <color theme="9" tint="-0.249977111117893"/>
      <name val="Calibri"/>
      <family val="2"/>
      <scheme val="minor"/>
    </font>
    <font>
      <b/>
      <sz val="11"/>
      <color theme="1"/>
      <name val="Calibri"/>
      <family val="2"/>
    </font>
    <font>
      <b/>
      <sz val="9"/>
      <color theme="1"/>
      <name val="Calibri"/>
      <family val="2"/>
      <scheme val="minor"/>
    </font>
    <font>
      <sz val="9"/>
      <color theme="1"/>
      <name val="Calibri"/>
      <family val="2"/>
      <scheme val="minor"/>
    </font>
  </fonts>
  <fills count="19">
    <fill>
      <patternFill patternType="none"/>
    </fill>
    <fill>
      <patternFill patternType="gray125"/>
    </fill>
    <fill>
      <patternFill patternType="solid">
        <fgColor rgb="FFA5A5A5"/>
      </patternFill>
    </fill>
    <fill>
      <patternFill patternType="solid">
        <fgColor theme="4" tint="0.79998168889431442"/>
        <bgColor indexed="65"/>
      </patternFill>
    </fill>
    <fill>
      <patternFill patternType="solid">
        <fgColor rgb="FFC6EFCE"/>
      </patternFill>
    </fill>
    <fill>
      <patternFill patternType="solid">
        <fgColor rgb="FFFFEB9C"/>
      </patternFill>
    </fill>
    <fill>
      <patternFill patternType="solid">
        <fgColor rgb="FFFFCC99"/>
      </patternFill>
    </fill>
    <fill>
      <patternFill patternType="solid">
        <fgColor theme="4" tint="0.59999389629810485"/>
        <bgColor indexed="65"/>
      </patternFill>
    </fill>
    <fill>
      <patternFill patternType="solid">
        <fgColor rgb="FFF2F2F2"/>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79998168889431442"/>
        <bgColor theme="7" tint="0.79998168889431442"/>
      </patternFill>
    </fill>
    <fill>
      <patternFill patternType="solid">
        <fgColor theme="6" tint="0.79998168889431442"/>
        <bgColor indexed="64"/>
      </patternFill>
    </fill>
    <fill>
      <patternFill patternType="solid">
        <fgColor theme="6" tint="0.79998168889431442"/>
        <bgColor theme="7" tint="0.79995117038483843"/>
      </patternFill>
    </fill>
    <fill>
      <patternFill patternType="solid">
        <fgColor theme="8" tint="0.79998168889431442"/>
        <bgColor theme="4" tint="0.79998168889431442"/>
      </patternFill>
    </fill>
    <fill>
      <patternFill patternType="solid">
        <fgColor theme="8" tint="0.79998168889431442"/>
        <bgColor indexed="64"/>
      </patternFill>
    </fill>
    <fill>
      <patternFill patternType="solid">
        <fgColor theme="8" tint="0.79998168889431442"/>
        <bgColor theme="4" tint="0.79995117038483843"/>
      </patternFill>
    </fill>
    <fill>
      <patternFill patternType="solid">
        <fgColor theme="9" tint="0.79998168889431442"/>
        <bgColor theme="9" tint="0.79998168889431442"/>
      </patternFill>
    </fill>
  </fills>
  <borders count="40">
    <border>
      <left/>
      <right/>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right/>
      <top/>
      <bottom style="thick">
        <color theme="4" tint="0.499984740745262"/>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n">
        <color indexed="64"/>
      </top>
      <bottom style="double">
        <color indexed="64"/>
      </bottom>
      <diagonal/>
    </border>
    <border>
      <left style="thin">
        <color rgb="FF7F7F7F"/>
      </left>
      <right/>
      <top style="thin">
        <color indexed="64"/>
      </top>
      <bottom style="thin">
        <color indexed="64"/>
      </bottom>
      <diagonal/>
    </border>
    <border>
      <left style="thin">
        <color rgb="FF7F7F7F"/>
      </left>
      <right/>
      <top/>
      <bottom style="thin">
        <color indexed="64"/>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top/>
      <bottom style="thin">
        <color theme="4"/>
      </bottom>
      <diagonal/>
    </border>
    <border>
      <left/>
      <right/>
      <top/>
      <bottom style="thin">
        <color theme="7"/>
      </bottom>
      <diagonal/>
    </border>
    <border>
      <left/>
      <right/>
      <top style="thin">
        <color theme="7" tint="0.39997558519241921"/>
      </top>
      <bottom/>
      <diagonal/>
    </border>
    <border>
      <left style="thin">
        <color theme="7" tint="0.39997558519241921"/>
      </left>
      <right/>
      <top style="thin">
        <color theme="7" tint="0.39997558519241921"/>
      </top>
      <bottom/>
      <diagonal/>
    </border>
    <border>
      <left/>
      <right/>
      <top style="thick">
        <color theme="4"/>
      </top>
      <bottom style="thick">
        <color theme="4"/>
      </bottom>
      <diagonal/>
    </border>
    <border>
      <left/>
      <right/>
      <top/>
      <bottom style="thin">
        <color theme="7" tint="0.39997558519241921"/>
      </bottom>
      <diagonal/>
    </border>
    <border>
      <left/>
      <right/>
      <top style="thick">
        <color theme="7" tint="0.39994506668294322"/>
      </top>
      <bottom style="thick">
        <color theme="7" tint="0.39994506668294322"/>
      </bottom>
      <diagonal/>
    </border>
    <border>
      <left style="medium">
        <color theme="7" tint="0.39994506668294322"/>
      </left>
      <right/>
      <top style="thick">
        <color theme="7" tint="0.39994506668294322"/>
      </top>
      <bottom style="thick">
        <color theme="7" tint="0.39994506668294322"/>
      </bottom>
      <diagonal/>
    </border>
    <border>
      <left/>
      <right style="medium">
        <color theme="7" tint="0.39994506668294322"/>
      </right>
      <top style="thick">
        <color theme="7" tint="0.39994506668294322"/>
      </top>
      <bottom style="thick">
        <color theme="7" tint="0.39994506668294322"/>
      </bottom>
      <diagonal/>
    </border>
    <border>
      <left style="medium">
        <color theme="7" tint="0.39994506668294322"/>
      </left>
      <right/>
      <top/>
      <bottom style="thin">
        <color theme="7" tint="0.39997558519241921"/>
      </bottom>
      <diagonal/>
    </border>
    <border>
      <left/>
      <right style="medium">
        <color theme="7" tint="0.39994506668294322"/>
      </right>
      <top/>
      <bottom style="thin">
        <color theme="7" tint="0.39997558519241921"/>
      </bottom>
      <diagonal/>
    </border>
    <border>
      <left style="medium">
        <color theme="7" tint="0.39994506668294322"/>
      </left>
      <right/>
      <top style="thin">
        <color theme="7" tint="0.39997558519241921"/>
      </top>
      <bottom/>
      <diagonal/>
    </border>
    <border>
      <left/>
      <right style="medium">
        <color theme="7" tint="0.39994506668294322"/>
      </right>
      <top style="thin">
        <color theme="7" tint="0.39997558519241921"/>
      </top>
      <bottom/>
      <diagonal/>
    </border>
    <border>
      <left style="medium">
        <color theme="7" tint="0.39994506668294322"/>
      </left>
      <right/>
      <top style="thin">
        <color theme="7" tint="0.39997558519241921"/>
      </top>
      <bottom style="thin">
        <color theme="7" tint="0.39997558519241921"/>
      </bottom>
      <diagonal/>
    </border>
    <border>
      <left/>
      <right style="medium">
        <color theme="7" tint="0.39994506668294322"/>
      </right>
      <top style="thin">
        <color theme="7" tint="0.39997558519241921"/>
      </top>
      <bottom style="thin">
        <color theme="7" tint="0.39997558519241921"/>
      </bottom>
      <diagonal/>
    </border>
    <border>
      <left style="medium">
        <color theme="7" tint="0.39994506668294322"/>
      </left>
      <right/>
      <top style="medium">
        <color theme="7" tint="0.39994506668294322"/>
      </top>
      <bottom style="thick">
        <color theme="7" tint="0.39994506668294322"/>
      </bottom>
      <diagonal/>
    </border>
    <border>
      <left/>
      <right/>
      <top style="medium">
        <color theme="7" tint="0.39994506668294322"/>
      </top>
      <bottom style="thick">
        <color theme="7" tint="0.39994506668294322"/>
      </bottom>
      <diagonal/>
    </border>
    <border>
      <left/>
      <right style="medium">
        <color theme="7" tint="0.39994506668294322"/>
      </right>
      <top style="medium">
        <color theme="7" tint="0.39994506668294322"/>
      </top>
      <bottom style="thick">
        <color theme="7" tint="0.39994506668294322"/>
      </bottom>
      <diagonal/>
    </border>
    <border>
      <left/>
      <right/>
      <top/>
      <bottom style="thick">
        <color theme="9"/>
      </bottom>
      <diagonal/>
    </border>
    <border>
      <left/>
      <right/>
      <top style="thick">
        <color theme="6"/>
      </top>
      <bottom style="thick">
        <color theme="6"/>
      </bottom>
      <diagonal/>
    </border>
    <border>
      <left/>
      <right/>
      <top/>
      <bottom style="thick">
        <color theme="6"/>
      </bottom>
      <diagonal/>
    </border>
    <border>
      <left/>
      <right/>
      <top style="thick">
        <color theme="8"/>
      </top>
      <bottom style="thick">
        <color theme="8"/>
      </bottom>
      <diagonal/>
    </border>
    <border>
      <left/>
      <right/>
      <top/>
      <bottom style="thick">
        <color theme="8"/>
      </bottom>
      <diagonal/>
    </border>
    <border>
      <left/>
      <right/>
      <top style="thin">
        <color auto="1"/>
      </top>
      <bottom/>
      <diagonal/>
    </border>
    <border>
      <left/>
      <right/>
      <top/>
      <bottom style="thin">
        <color theme="9"/>
      </bottom>
      <diagonal/>
    </border>
    <border>
      <left/>
      <right/>
      <top style="thick">
        <color theme="9"/>
      </top>
      <bottom/>
      <diagonal/>
    </border>
  </borders>
  <cellStyleXfs count="14">
    <xf numFmtId="0" fontId="0" fillId="0" borderId="0"/>
    <xf numFmtId="0" fontId="7" fillId="0" borderId="0" applyNumberFormat="0" applyFill="0" applyBorder="0" applyAlignment="0" applyProtection="0">
      <alignment vertical="top"/>
      <protection locked="0"/>
    </xf>
    <xf numFmtId="0" fontId="8" fillId="2" borderId="2" applyNumberFormat="0" applyAlignment="0" applyProtection="0"/>
    <xf numFmtId="0" fontId="13" fillId="0" borderId="4" applyNumberFormat="0" applyFill="0" applyAlignment="0" applyProtection="0"/>
    <xf numFmtId="0" fontId="12" fillId="3" borderId="0" applyNumberFormat="0" applyBorder="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7" applyNumberFormat="0" applyAlignment="0" applyProtection="0"/>
    <xf numFmtId="0" fontId="1" fillId="0" borderId="8" applyNumberFormat="0" applyFill="0" applyAlignment="0" applyProtection="0"/>
    <xf numFmtId="0" fontId="12" fillId="7" borderId="0" applyNumberFormat="0" applyBorder="0" applyAlignment="0" applyProtection="0"/>
    <xf numFmtId="0" fontId="21" fillId="8" borderId="7" applyNumberFormat="0" applyAlignment="0" applyProtection="0"/>
  </cellStyleXfs>
  <cellXfs count="254">
    <xf numFmtId="0" fontId="0" fillId="0" borderId="0" xfId="0"/>
    <xf numFmtId="0" fontId="1" fillId="0" borderId="0" xfId="0" applyFont="1"/>
    <xf numFmtId="0" fontId="0" fillId="0" borderId="0" xfId="0" applyFont="1"/>
    <xf numFmtId="0" fontId="1" fillId="0" borderId="0" xfId="0" applyFont="1"/>
    <xf numFmtId="0" fontId="0" fillId="0" borderId="0" xfId="0" applyFont="1"/>
    <xf numFmtId="0" fontId="5" fillId="0" borderId="0" xfId="0" applyFont="1"/>
    <xf numFmtId="0" fontId="0" fillId="0" borderId="0" xfId="0"/>
    <xf numFmtId="0" fontId="2" fillId="0" borderId="0" xfId="0" applyFont="1"/>
    <xf numFmtId="0" fontId="0" fillId="0" borderId="0" xfId="0" applyFont="1"/>
    <xf numFmtId="0" fontId="0" fillId="0" borderId="0" xfId="0" applyFill="1"/>
    <xf numFmtId="0" fontId="9" fillId="0" borderId="0" xfId="0" applyFont="1"/>
    <xf numFmtId="0" fontId="1" fillId="0" borderId="0" xfId="0" applyFont="1" applyFill="1"/>
    <xf numFmtId="0" fontId="1" fillId="0" borderId="0" xfId="0" quotePrefix="1" applyFont="1" applyAlignment="1">
      <alignment horizontal="right"/>
    </xf>
    <xf numFmtId="0" fontId="1" fillId="0" borderId="0" xfId="0" applyFont="1" applyFill="1" applyAlignment="1">
      <alignment wrapText="1"/>
    </xf>
    <xf numFmtId="0" fontId="0" fillId="0" borderId="0" xfId="0" quotePrefix="1" applyFont="1" applyFill="1" applyAlignment="1">
      <alignment wrapText="1"/>
    </xf>
    <xf numFmtId="0" fontId="0" fillId="0" borderId="0" xfId="0" quotePrefix="1" applyFill="1" applyAlignment="1">
      <alignment wrapText="1"/>
    </xf>
    <xf numFmtId="0" fontId="0" fillId="0" borderId="0" xfId="0" applyAlignment="1">
      <alignment wrapText="1"/>
    </xf>
    <xf numFmtId="0" fontId="11" fillId="0" borderId="0" xfId="0" applyFont="1"/>
    <xf numFmtId="0" fontId="13" fillId="0" borderId="4" xfId="3"/>
    <xf numFmtId="0" fontId="13" fillId="0" borderId="0" xfId="3" applyBorder="1"/>
    <xf numFmtId="0" fontId="4" fillId="0" borderId="0" xfId="0" applyFont="1" applyAlignment="1">
      <alignment wrapText="1"/>
    </xf>
    <xf numFmtId="0" fontId="14" fillId="0" borderId="5" xfId="5"/>
    <xf numFmtId="0" fontId="18" fillId="6" borderId="7" xfId="10"/>
    <xf numFmtId="14" fontId="18" fillId="6" borderId="7" xfId="10" applyNumberFormat="1" applyAlignment="1">
      <alignment horizontal="left"/>
    </xf>
    <xf numFmtId="0" fontId="0" fillId="0" borderId="0" xfId="0" applyFill="1" applyBorder="1"/>
    <xf numFmtId="0" fontId="14" fillId="0" borderId="5" xfId="5" applyAlignment="1">
      <alignment wrapText="1"/>
    </xf>
    <xf numFmtId="0" fontId="14" fillId="0" borderId="5" xfId="5" applyAlignment="1">
      <alignment horizontal="right"/>
    </xf>
    <xf numFmtId="0" fontId="0" fillId="0" borderId="0" xfId="0" applyAlignment="1">
      <alignment horizontal="right"/>
    </xf>
    <xf numFmtId="0" fontId="0" fillId="0" borderId="0" xfId="0" applyAlignment="1">
      <alignment horizontal="right" wrapText="1"/>
    </xf>
    <xf numFmtId="0" fontId="12" fillId="7" borderId="0" xfId="12" applyAlignment="1">
      <alignment horizontal="center"/>
    </xf>
    <xf numFmtId="0" fontId="19" fillId="0" borderId="0" xfId="0" applyFont="1"/>
    <xf numFmtId="0" fontId="0" fillId="0" borderId="0" xfId="0" applyNumberFormat="1" applyBorder="1" applyAlignment="1">
      <alignment wrapText="1"/>
    </xf>
    <xf numFmtId="0" fontId="0" fillId="0" borderId="0" xfId="0" applyAlignment="1">
      <alignment horizontal="center" wrapText="1"/>
    </xf>
    <xf numFmtId="0" fontId="0" fillId="0" borderId="0" xfId="0" applyAlignment="1">
      <alignment horizontal="center"/>
    </xf>
    <xf numFmtId="0" fontId="1" fillId="0" borderId="8" xfId="11" applyFill="1"/>
    <xf numFmtId="0" fontId="1" fillId="0" borderId="8" xfId="11" applyAlignment="1">
      <alignment horizontal="center"/>
    </xf>
    <xf numFmtId="0" fontId="15" fillId="0" borderId="0" xfId="7"/>
    <xf numFmtId="6" fontId="0" fillId="0" borderId="0" xfId="0" applyNumberFormat="1" applyAlignment="1">
      <alignment wrapText="1"/>
    </xf>
    <xf numFmtId="6" fontId="0" fillId="0" borderId="9" xfId="0" applyNumberFormat="1" applyBorder="1" applyAlignment="1">
      <alignment wrapText="1"/>
    </xf>
    <xf numFmtId="0" fontId="16" fillId="4" borderId="11" xfId="8" applyBorder="1" applyAlignment="1">
      <alignment horizontal="center"/>
    </xf>
    <xf numFmtId="6" fontId="0" fillId="0" borderId="3" xfId="0" applyNumberFormat="1" applyBorder="1" applyAlignment="1">
      <alignment wrapText="1"/>
    </xf>
    <xf numFmtId="0" fontId="17" fillId="5" borderId="10" xfId="9" applyBorder="1" applyAlignment="1">
      <alignment horizontal="center"/>
    </xf>
    <xf numFmtId="6" fontId="0" fillId="0" borderId="1" xfId="0" applyNumberFormat="1" applyBorder="1" applyAlignment="1">
      <alignment wrapText="1"/>
    </xf>
    <xf numFmtId="0" fontId="15" fillId="0" borderId="6" xfId="6" applyAlignment="1">
      <alignment horizontal="center"/>
    </xf>
    <xf numFmtId="0" fontId="1" fillId="0" borderId="9" xfId="0" applyFont="1" applyBorder="1"/>
    <xf numFmtId="49" fontId="18" fillId="6" borderId="7" xfId="10" applyNumberFormat="1"/>
    <xf numFmtId="0" fontId="0" fillId="0" borderId="0" xfId="0" quotePrefix="1"/>
    <xf numFmtId="0" fontId="20" fillId="0" borderId="0" xfId="0" applyFont="1"/>
    <xf numFmtId="0" fontId="21" fillId="8" borderId="7" xfId="13"/>
    <xf numFmtId="0" fontId="15" fillId="0" borderId="6" xfId="7" applyBorder="1"/>
    <xf numFmtId="164" fontId="18" fillId="6" borderId="7" xfId="10" applyNumberFormat="1"/>
    <xf numFmtId="1" fontId="18" fillId="6" borderId="7" xfId="10" applyNumberFormat="1"/>
    <xf numFmtId="0" fontId="0" fillId="0" borderId="0" xfId="0" applyBorder="1" applyAlignment="1">
      <alignment wrapText="1"/>
    </xf>
    <xf numFmtId="0" fontId="4" fillId="0" borderId="0" xfId="0" applyFont="1"/>
    <xf numFmtId="0" fontId="4" fillId="0" borderId="0" xfId="0" applyFont="1" applyFill="1"/>
    <xf numFmtId="0" fontId="9" fillId="0" borderId="0" xfId="0" applyFont="1" applyFill="1" applyAlignment="1">
      <alignment wrapText="1"/>
    </xf>
    <xf numFmtId="0" fontId="4" fillId="0" borderId="0" xfId="0" applyFont="1" applyFill="1" applyAlignment="1">
      <alignment wrapText="1"/>
    </xf>
    <xf numFmtId="0" fontId="9" fillId="0" borderId="0" xfId="0" applyFont="1" applyAlignment="1">
      <alignment wrapText="1"/>
    </xf>
    <xf numFmtId="0" fontId="23" fillId="0" borderId="4" xfId="3" quotePrefix="1" applyFont="1"/>
    <xf numFmtId="16" fontId="4" fillId="0" borderId="0" xfId="0" quotePrefix="1" applyNumberFormat="1" applyFont="1" applyFill="1"/>
    <xf numFmtId="0" fontId="4" fillId="0" borderId="0" xfId="0" quotePrefix="1" applyFont="1" applyFill="1"/>
    <xf numFmtId="0" fontId="9" fillId="0" borderId="0" xfId="0" applyFont="1" applyFill="1"/>
    <xf numFmtId="0" fontId="27" fillId="0" borderId="0" xfId="0" applyFont="1"/>
    <xf numFmtId="0" fontId="7" fillId="0" borderId="0" xfId="1" applyAlignment="1" applyProtection="1"/>
    <xf numFmtId="0" fontId="30" fillId="0" borderId="0" xfId="0" applyFont="1"/>
    <xf numFmtId="0" fontId="4" fillId="10" borderId="0" xfId="0" applyFont="1" applyFill="1" applyAlignment="1">
      <alignment wrapText="1"/>
    </xf>
    <xf numFmtId="0" fontId="0" fillId="10" borderId="0" xfId="0" applyFill="1"/>
    <xf numFmtId="0" fontId="5" fillId="10" borderId="0" xfId="0" applyFont="1" applyFill="1"/>
    <xf numFmtId="0" fontId="27" fillId="10" borderId="0" xfId="0" applyFont="1" applyFill="1"/>
    <xf numFmtId="0" fontId="4" fillId="10" borderId="0" xfId="0" applyFont="1" applyFill="1"/>
    <xf numFmtId="0" fontId="0" fillId="10" borderId="0" xfId="0" applyFont="1" applyFill="1"/>
    <xf numFmtId="3" fontId="18" fillId="6" borderId="7" xfId="10" applyNumberFormat="1"/>
    <xf numFmtId="0" fontId="0" fillId="0" borderId="0" xfId="0" applyBorder="1"/>
    <xf numFmtId="0" fontId="31" fillId="0" borderId="0" xfId="0" applyFont="1" applyFill="1" applyBorder="1"/>
    <xf numFmtId="0" fontId="6" fillId="0" borderId="0" xfId="0" quotePrefix="1" applyFont="1" applyFill="1" applyBorder="1" applyAlignment="1">
      <alignment wrapText="1"/>
    </xf>
    <xf numFmtId="0" fontId="32" fillId="0" borderId="0" xfId="0" applyFont="1"/>
    <xf numFmtId="0" fontId="1" fillId="11" borderId="17" xfId="0" applyFont="1" applyFill="1" applyBorder="1" applyAlignment="1">
      <alignment wrapText="1"/>
    </xf>
    <xf numFmtId="0" fontId="0" fillId="0" borderId="17" xfId="0" applyFont="1" applyBorder="1" applyAlignment="1">
      <alignment wrapText="1"/>
    </xf>
    <xf numFmtId="0" fontId="0" fillId="12" borderId="17" xfId="0" applyFont="1" applyFill="1" applyBorder="1" applyAlignment="1">
      <alignment wrapText="1"/>
    </xf>
    <xf numFmtId="0" fontId="0" fillId="10" borderId="17" xfId="0" applyFont="1" applyFill="1" applyBorder="1" applyAlignment="1">
      <alignment wrapText="1"/>
    </xf>
    <xf numFmtId="0" fontId="0" fillId="11" borderId="17" xfId="0" applyFont="1" applyFill="1" applyBorder="1" applyAlignment="1">
      <alignment wrapText="1"/>
    </xf>
    <xf numFmtId="0" fontId="1" fillId="0" borderId="17" xfId="0" applyFont="1" applyBorder="1" applyAlignment="1">
      <alignment wrapText="1"/>
    </xf>
    <xf numFmtId="0" fontId="0" fillId="0" borderId="17" xfId="0" applyFont="1" applyBorder="1" applyAlignment="1">
      <alignment horizontal="left"/>
    </xf>
    <xf numFmtId="0" fontId="0" fillId="11" borderId="17" xfId="0" applyFont="1" applyFill="1" applyBorder="1" applyAlignment="1"/>
    <xf numFmtId="0" fontId="1" fillId="12" borderId="17" xfId="0" applyFont="1" applyFill="1" applyBorder="1" applyAlignment="1">
      <alignment wrapText="1"/>
    </xf>
    <xf numFmtId="0" fontId="0" fillId="0" borderId="17" xfId="0" applyFont="1" applyBorder="1" applyAlignment="1">
      <alignment horizontal="left" wrapText="1"/>
    </xf>
    <xf numFmtId="0" fontId="9" fillId="12" borderId="17" xfId="0" applyFont="1" applyFill="1" applyBorder="1" applyAlignment="1">
      <alignment wrapText="1"/>
    </xf>
    <xf numFmtId="0" fontId="1" fillId="10" borderId="17" xfId="0" applyFont="1" applyFill="1" applyBorder="1" applyAlignment="1">
      <alignment wrapText="1"/>
    </xf>
    <xf numFmtId="0" fontId="4" fillId="11" borderId="17" xfId="0" applyFont="1" applyFill="1" applyBorder="1" applyAlignment="1">
      <alignment wrapText="1"/>
    </xf>
    <xf numFmtId="0" fontId="4" fillId="10" borderId="17" xfId="0" applyFont="1" applyFill="1" applyBorder="1" applyAlignment="1">
      <alignment wrapText="1"/>
    </xf>
    <xf numFmtId="0" fontId="15" fillId="0" borderId="0" xfId="7" applyBorder="1"/>
    <xf numFmtId="0" fontId="5" fillId="12" borderId="16" xfId="0" applyFont="1" applyFill="1" applyBorder="1" applyAlignment="1">
      <alignment wrapText="1"/>
    </xf>
    <xf numFmtId="0" fontId="5" fillId="0" borderId="16" xfId="0" applyFont="1" applyBorder="1" applyAlignment="1">
      <alignment wrapText="1"/>
    </xf>
    <xf numFmtId="0" fontId="5" fillId="11" borderId="16" xfId="0" applyFont="1" applyFill="1" applyBorder="1" applyAlignment="1">
      <alignment wrapText="1"/>
    </xf>
    <xf numFmtId="0" fontId="5" fillId="10" borderId="16" xfId="0" applyFont="1" applyFill="1" applyBorder="1" applyAlignment="1">
      <alignment wrapText="1"/>
    </xf>
    <xf numFmtId="0" fontId="27" fillId="11" borderId="16" xfId="0" applyFont="1" applyFill="1" applyBorder="1" applyAlignment="1">
      <alignment wrapText="1"/>
    </xf>
    <xf numFmtId="0" fontId="5" fillId="0" borderId="13" xfId="0" applyFont="1" applyBorder="1" applyAlignment="1">
      <alignment wrapText="1"/>
    </xf>
    <xf numFmtId="0" fontId="0" fillId="0" borderId="0" xfId="0" applyNumberFormat="1" applyAlignment="1">
      <alignment horizontal="center"/>
    </xf>
    <xf numFmtId="0" fontId="0" fillId="0" borderId="0" xfId="0" quotePrefix="1" applyAlignment="1">
      <alignment horizontal="center"/>
    </xf>
    <xf numFmtId="0" fontId="30" fillId="0" borderId="0" xfId="0" applyFont="1" applyFill="1" applyAlignment="1">
      <alignment wrapText="1"/>
    </xf>
    <xf numFmtId="0" fontId="5" fillId="10" borderId="0" xfId="0" applyFont="1" applyFill="1" applyAlignment="1">
      <alignment wrapText="1"/>
    </xf>
    <xf numFmtId="0" fontId="5" fillId="0" borderId="0" xfId="0" applyFont="1" applyFill="1" applyAlignment="1">
      <alignment wrapText="1"/>
    </xf>
    <xf numFmtId="0" fontId="5" fillId="0" borderId="0" xfId="0" applyFont="1" applyAlignment="1">
      <alignment wrapText="1"/>
    </xf>
    <xf numFmtId="0" fontId="5" fillId="0" borderId="0" xfId="0" quotePrefix="1" applyFont="1" applyFill="1" applyAlignment="1">
      <alignment wrapText="1"/>
    </xf>
    <xf numFmtId="0" fontId="5" fillId="0" borderId="0" xfId="0" quotePrefix="1" applyFont="1" applyFill="1" applyBorder="1" applyAlignment="1">
      <alignment wrapText="1"/>
    </xf>
    <xf numFmtId="0" fontId="13" fillId="0" borderId="18" xfId="3" applyBorder="1" applyAlignment="1">
      <alignment vertical="top" wrapText="1"/>
    </xf>
    <xf numFmtId="0" fontId="13" fillId="0" borderId="18" xfId="3" applyBorder="1" applyAlignment="1">
      <alignment wrapText="1"/>
    </xf>
    <xf numFmtId="0" fontId="37" fillId="0" borderId="0" xfId="3" applyFont="1" applyBorder="1" applyAlignment="1">
      <alignment wrapText="1"/>
    </xf>
    <xf numFmtId="0" fontId="13" fillId="12" borderId="20" xfId="3" applyFont="1" applyFill="1" applyBorder="1" applyAlignment="1">
      <alignment vertical="top" wrapText="1"/>
    </xf>
    <xf numFmtId="0" fontId="13" fillId="12" borderId="21" xfId="3" applyFont="1" applyFill="1" applyBorder="1" applyAlignment="1">
      <alignment vertical="top" wrapText="1"/>
    </xf>
    <xf numFmtId="0" fontId="13" fillId="12" borderId="22" xfId="3" applyFont="1" applyFill="1" applyBorder="1" applyAlignment="1">
      <alignment vertical="top" wrapText="1"/>
    </xf>
    <xf numFmtId="0" fontId="36" fillId="9" borderId="30" xfId="5" applyFont="1" applyFill="1" applyBorder="1"/>
    <xf numFmtId="0" fontId="37" fillId="12" borderId="20" xfId="3" applyFont="1" applyFill="1" applyBorder="1" applyAlignment="1">
      <alignment vertical="top" wrapText="1"/>
    </xf>
    <xf numFmtId="49" fontId="14" fillId="9" borderId="30" xfId="5" applyNumberFormat="1" applyFont="1" applyFill="1" applyBorder="1"/>
    <xf numFmtId="0" fontId="26" fillId="0" borderId="0" xfId="3" applyFont="1" applyBorder="1" applyAlignment="1">
      <alignment wrapText="1"/>
    </xf>
    <xf numFmtId="0" fontId="13" fillId="0" borderId="0" xfId="3" applyFont="1" applyBorder="1"/>
    <xf numFmtId="0" fontId="36" fillId="0" borderId="0" xfId="5" applyFont="1" applyBorder="1" applyAlignment="1">
      <alignment vertical="center"/>
    </xf>
    <xf numFmtId="49" fontId="14" fillId="0" borderId="5" xfId="5" applyNumberFormat="1" applyFill="1" applyBorder="1" applyAlignment="1">
      <alignment vertical="center"/>
    </xf>
    <xf numFmtId="0" fontId="37" fillId="0" borderId="18" xfId="5" applyFont="1" applyBorder="1" applyAlignment="1">
      <alignment vertical="top"/>
    </xf>
    <xf numFmtId="0" fontId="0" fillId="0" borderId="0" xfId="0" applyProtection="1">
      <protection locked="0"/>
    </xf>
    <xf numFmtId="0" fontId="1" fillId="0" borderId="0" xfId="0" applyFont="1" applyAlignment="1" applyProtection="1">
      <alignment wrapText="1"/>
      <protection locked="0"/>
    </xf>
    <xf numFmtId="0" fontId="0" fillId="0" borderId="0" xfId="0" applyBorder="1" applyProtection="1">
      <protection locked="0"/>
    </xf>
    <xf numFmtId="0" fontId="1" fillId="0" borderId="0" xfId="0" applyFont="1" applyBorder="1" applyAlignment="1" applyProtection="1">
      <alignment wrapText="1"/>
      <protection locked="0"/>
    </xf>
    <xf numFmtId="49" fontId="14" fillId="0" borderId="32" xfId="5" applyNumberFormat="1" applyBorder="1"/>
    <xf numFmtId="0" fontId="36" fillId="0" borderId="32" xfId="5" applyFont="1" applyBorder="1"/>
    <xf numFmtId="0" fontId="27" fillId="0" borderId="0" xfId="0" applyFont="1" applyAlignment="1">
      <alignment wrapText="1"/>
    </xf>
    <xf numFmtId="0" fontId="27" fillId="10" borderId="0" xfId="0" applyFont="1" applyFill="1" applyAlignment="1">
      <alignment wrapText="1"/>
    </xf>
    <xf numFmtId="0" fontId="4" fillId="0" borderId="0" xfId="0" applyFont="1" applyProtection="1">
      <protection locked="0"/>
    </xf>
    <xf numFmtId="0" fontId="4" fillId="13" borderId="0" xfId="0" applyFont="1" applyFill="1" applyAlignment="1">
      <alignment wrapText="1"/>
    </xf>
    <xf numFmtId="0" fontId="9" fillId="0" borderId="0" xfId="0" applyFont="1" applyBorder="1" applyAlignment="1">
      <alignment wrapText="1"/>
    </xf>
    <xf numFmtId="0" fontId="13" fillId="14" borderId="33" xfId="3" applyFont="1" applyFill="1" applyBorder="1" applyAlignment="1">
      <alignment vertical="top" wrapText="1"/>
    </xf>
    <xf numFmtId="0" fontId="13" fillId="14" borderId="33" xfId="3" applyFont="1" applyFill="1" applyBorder="1" applyAlignment="1">
      <alignment wrapText="1"/>
    </xf>
    <xf numFmtId="49" fontId="14" fillId="0" borderId="34" xfId="5" applyNumberFormat="1" applyFont="1" applyBorder="1"/>
    <xf numFmtId="0" fontId="36" fillId="0" borderId="34" xfId="5" applyFont="1" applyBorder="1"/>
    <xf numFmtId="0" fontId="37" fillId="14" borderId="33" xfId="3" applyFont="1" applyFill="1" applyBorder="1" applyAlignment="1">
      <alignment wrapText="1"/>
    </xf>
    <xf numFmtId="0" fontId="27" fillId="13" borderId="0" xfId="0" applyFont="1" applyFill="1" applyAlignment="1">
      <alignment wrapText="1"/>
    </xf>
    <xf numFmtId="0" fontId="4" fillId="0" borderId="0" xfId="0" applyFont="1" applyBorder="1" applyProtection="1">
      <protection locked="0"/>
    </xf>
    <xf numFmtId="0" fontId="4" fillId="0" borderId="0" xfId="0" applyFont="1" applyFill="1" applyProtection="1">
      <protection locked="0"/>
    </xf>
    <xf numFmtId="0" fontId="27" fillId="0" borderId="0" xfId="0" applyFont="1" applyFill="1" applyAlignment="1">
      <alignment wrapText="1"/>
    </xf>
    <xf numFmtId="0" fontId="4" fillId="0" borderId="0" xfId="0" applyFont="1" applyFill="1" applyAlignment="1" applyProtection="1">
      <alignment wrapText="1"/>
      <protection locked="0"/>
    </xf>
    <xf numFmtId="0" fontId="4" fillId="0" borderId="0" xfId="0" applyFont="1" applyFill="1" applyAlignment="1">
      <alignment vertical="center" wrapText="1"/>
    </xf>
    <xf numFmtId="0" fontId="40" fillId="0" borderId="0" xfId="0" applyFont="1" applyFill="1" applyAlignment="1">
      <alignment wrapText="1"/>
    </xf>
    <xf numFmtId="0" fontId="4" fillId="0" borderId="0" xfId="0" applyNumberFormat="1" applyFont="1" applyFill="1" applyAlignment="1" applyProtection="1">
      <alignment wrapText="1"/>
      <protection locked="0"/>
    </xf>
    <xf numFmtId="0" fontId="4" fillId="0" borderId="0" xfId="0" applyFont="1" applyFill="1" applyAlignment="1">
      <alignment vertical="center"/>
    </xf>
    <xf numFmtId="0" fontId="4" fillId="0" borderId="0" xfId="0" applyFont="1" applyFill="1" applyBorder="1" applyAlignment="1">
      <alignment wrapText="1"/>
    </xf>
    <xf numFmtId="0" fontId="27" fillId="0" borderId="0" xfId="0" applyFont="1" applyFill="1" applyBorder="1" applyAlignment="1">
      <alignment wrapText="1"/>
    </xf>
    <xf numFmtId="0" fontId="4" fillId="0" borderId="0" xfId="0" applyFont="1" applyFill="1" applyBorder="1" applyAlignment="1" applyProtection="1">
      <alignment wrapText="1"/>
      <protection locked="0"/>
    </xf>
    <xf numFmtId="0" fontId="4" fillId="0" borderId="0" xfId="0" applyNumberFormat="1" applyFont="1" applyFill="1" applyBorder="1" applyAlignment="1" applyProtection="1">
      <alignment wrapText="1"/>
      <protection locked="0"/>
    </xf>
    <xf numFmtId="0" fontId="9" fillId="13" borderId="0" xfId="0" applyFont="1" applyFill="1" applyBorder="1" applyAlignment="1">
      <alignment wrapText="1"/>
    </xf>
    <xf numFmtId="0" fontId="4" fillId="13" borderId="0" xfId="0" applyFont="1" applyFill="1" applyBorder="1" applyProtection="1">
      <protection locked="0"/>
    </xf>
    <xf numFmtId="0" fontId="40" fillId="13" borderId="0" xfId="0" applyFont="1" applyFill="1" applyBorder="1" applyAlignment="1">
      <alignment wrapText="1"/>
    </xf>
    <xf numFmtId="0" fontId="4" fillId="13" borderId="0" xfId="0" applyFont="1" applyFill="1" applyProtection="1">
      <protection locked="0"/>
    </xf>
    <xf numFmtId="0" fontId="4" fillId="13" borderId="0" xfId="0" applyFont="1" applyFill="1" applyAlignment="1" applyProtection="1">
      <alignment wrapText="1"/>
      <protection locked="0"/>
    </xf>
    <xf numFmtId="0" fontId="4" fillId="13" borderId="0" xfId="0" applyNumberFormat="1" applyFont="1" applyFill="1" applyAlignment="1" applyProtection="1">
      <alignment wrapText="1"/>
      <protection locked="0"/>
    </xf>
    <xf numFmtId="0" fontId="40" fillId="13" borderId="0" xfId="0" applyFont="1" applyFill="1" applyAlignment="1">
      <alignment wrapText="1"/>
    </xf>
    <xf numFmtId="0" fontId="9" fillId="13" borderId="0" xfId="0" applyFont="1" applyFill="1" applyAlignment="1">
      <alignment wrapText="1"/>
    </xf>
    <xf numFmtId="0" fontId="24" fillId="13" borderId="0" xfId="0" applyFont="1" applyFill="1" applyProtection="1">
      <protection locked="0"/>
    </xf>
    <xf numFmtId="0" fontId="4" fillId="13" borderId="0" xfId="0" applyFont="1" applyFill="1" applyBorder="1" applyAlignment="1">
      <alignment wrapText="1"/>
    </xf>
    <xf numFmtId="0" fontId="27" fillId="13" borderId="0" xfId="0" applyFont="1" applyFill="1" applyBorder="1" applyAlignment="1">
      <alignment wrapText="1"/>
    </xf>
    <xf numFmtId="0" fontId="4" fillId="13" borderId="15" xfId="0" applyFont="1" applyFill="1" applyBorder="1" applyAlignment="1" applyProtection="1">
      <alignment wrapText="1"/>
      <protection locked="0"/>
    </xf>
    <xf numFmtId="0" fontId="4" fillId="13" borderId="15" xfId="0" applyNumberFormat="1" applyFont="1" applyFill="1" applyBorder="1" applyAlignment="1" applyProtection="1">
      <alignment wrapText="1"/>
      <protection locked="0"/>
    </xf>
    <xf numFmtId="0" fontId="27" fillId="13" borderId="15" xfId="0" applyFont="1" applyFill="1" applyBorder="1" applyAlignment="1">
      <alignment wrapText="1"/>
    </xf>
    <xf numFmtId="0" fontId="27" fillId="0" borderId="0" xfId="0" applyFont="1" applyAlignment="1">
      <alignment vertical="center" wrapText="1"/>
    </xf>
    <xf numFmtId="0" fontId="9" fillId="15" borderId="0" xfId="0" applyFont="1" applyFill="1" applyAlignment="1">
      <alignment wrapText="1"/>
    </xf>
    <xf numFmtId="0" fontId="27" fillId="15" borderId="0" xfId="0" applyFont="1" applyFill="1" applyAlignment="1">
      <alignment wrapText="1"/>
    </xf>
    <xf numFmtId="0" fontId="4" fillId="15" borderId="0" xfId="0" applyFont="1" applyFill="1" applyAlignment="1">
      <alignment wrapText="1"/>
    </xf>
    <xf numFmtId="0" fontId="27" fillId="16" borderId="0" xfId="0" applyFont="1" applyFill="1" applyAlignment="1">
      <alignment wrapText="1"/>
    </xf>
    <xf numFmtId="0" fontId="9" fillId="16" borderId="0" xfId="0" applyFont="1" applyFill="1" applyAlignment="1">
      <alignment wrapText="1"/>
    </xf>
    <xf numFmtId="0" fontId="4" fillId="16" borderId="0" xfId="0" applyFont="1" applyFill="1"/>
    <xf numFmtId="0" fontId="27" fillId="16" borderId="14" xfId="0" applyFont="1" applyFill="1" applyBorder="1" applyAlignment="1">
      <alignment wrapText="1"/>
    </xf>
    <xf numFmtId="0" fontId="4" fillId="0" borderId="0" xfId="4" applyFont="1" applyFill="1" applyBorder="1" applyAlignment="1">
      <alignment wrapText="1"/>
    </xf>
    <xf numFmtId="0" fontId="4" fillId="0" borderId="0" xfId="4" applyNumberFormat="1" applyFont="1" applyFill="1" applyBorder="1" applyAlignment="1">
      <alignment wrapText="1"/>
    </xf>
    <xf numFmtId="0" fontId="27" fillId="0" borderId="0" xfId="4" applyFont="1" applyFill="1" applyBorder="1" applyAlignment="1">
      <alignment wrapText="1"/>
    </xf>
    <xf numFmtId="0" fontId="13" fillId="17" borderId="35" xfId="3" applyFont="1" applyFill="1" applyBorder="1" applyAlignment="1">
      <alignment vertical="top" wrapText="1"/>
    </xf>
    <xf numFmtId="0" fontId="13" fillId="17" borderId="35" xfId="3" applyFont="1" applyFill="1" applyBorder="1" applyAlignment="1">
      <alignment wrapText="1"/>
    </xf>
    <xf numFmtId="0" fontId="37" fillId="17" borderId="35" xfId="3" applyFont="1" applyFill="1" applyBorder="1" applyAlignment="1">
      <alignment vertical="top" wrapText="1"/>
    </xf>
    <xf numFmtId="49" fontId="14" fillId="0" borderId="36" xfId="5" applyNumberFormat="1" applyFont="1" applyBorder="1"/>
    <xf numFmtId="0" fontId="36" fillId="0" borderId="36" xfId="5" applyFont="1" applyBorder="1"/>
    <xf numFmtId="0" fontId="13" fillId="0" borderId="37" xfId="3" applyBorder="1" applyAlignment="1"/>
    <xf numFmtId="0" fontId="33" fillId="15" borderId="0" xfId="0" applyFont="1" applyFill="1" applyProtection="1">
      <protection locked="0"/>
    </xf>
    <xf numFmtId="0" fontId="33" fillId="0" borderId="0" xfId="0" applyFont="1" applyProtection="1">
      <protection locked="0"/>
    </xf>
    <xf numFmtId="0" fontId="33" fillId="15" borderId="0" xfId="0" applyFont="1" applyFill="1" applyBorder="1" applyProtection="1">
      <protection locked="0"/>
    </xf>
    <xf numFmtId="0" fontId="33" fillId="0" borderId="0" xfId="0" applyFont="1" applyBorder="1" applyAlignment="1" applyProtection="1">
      <alignment wrapText="1"/>
      <protection locked="0"/>
    </xf>
    <xf numFmtId="0" fontId="33" fillId="0" borderId="0" xfId="0" applyNumberFormat="1" applyFont="1" applyAlignment="1" applyProtection="1">
      <alignment wrapText="1"/>
      <protection locked="0"/>
    </xf>
    <xf numFmtId="0" fontId="33" fillId="16" borderId="0" xfId="0" applyFont="1" applyFill="1" applyProtection="1">
      <protection locked="0"/>
    </xf>
    <xf numFmtId="0" fontId="33" fillId="0" borderId="0" xfId="0" applyFont="1" applyFill="1" applyProtection="1">
      <protection locked="0"/>
    </xf>
    <xf numFmtId="0" fontId="33" fillId="16" borderId="14" xfId="0" applyFont="1" applyFill="1" applyBorder="1" applyProtection="1">
      <protection locked="0"/>
    </xf>
    <xf numFmtId="0" fontId="0" fillId="12" borderId="25" xfId="0" applyFont="1" applyFill="1" applyBorder="1" applyProtection="1">
      <protection locked="0"/>
    </xf>
    <xf numFmtId="0" fontId="0" fillId="12" borderId="16" xfId="0" applyFont="1" applyFill="1" applyBorder="1" applyProtection="1">
      <protection locked="0"/>
    </xf>
    <xf numFmtId="0" fontId="0" fillId="12" borderId="26" xfId="0" applyFont="1" applyFill="1" applyBorder="1" applyProtection="1">
      <protection locked="0"/>
    </xf>
    <xf numFmtId="0" fontId="0" fillId="0" borderId="25" xfId="0" applyFont="1" applyBorder="1" applyProtection="1">
      <protection locked="0"/>
    </xf>
    <xf numFmtId="0" fontId="0" fillId="0" borderId="16" xfId="0" applyFont="1" applyBorder="1" applyProtection="1">
      <protection locked="0"/>
    </xf>
    <xf numFmtId="0" fontId="0" fillId="0" borderId="26" xfId="0" applyFont="1" applyBorder="1" applyProtection="1">
      <protection locked="0"/>
    </xf>
    <xf numFmtId="0" fontId="0" fillId="0" borderId="27" xfId="0" applyFont="1" applyBorder="1" applyProtection="1">
      <protection locked="0"/>
    </xf>
    <xf numFmtId="0" fontId="0" fillId="0" borderId="13" xfId="0" applyFont="1" applyBorder="1" applyProtection="1">
      <protection locked="0"/>
    </xf>
    <xf numFmtId="0" fontId="0" fillId="0" borderId="28" xfId="0" applyFont="1" applyBorder="1" applyProtection="1">
      <protection locked="0"/>
    </xf>
    <xf numFmtId="9" fontId="18" fillId="6" borderId="7" xfId="10" applyNumberFormat="1"/>
    <xf numFmtId="0" fontId="5" fillId="0" borderId="0" xfId="0" applyFont="1" applyAlignment="1">
      <alignment vertical="center"/>
    </xf>
    <xf numFmtId="0" fontId="9" fillId="18" borderId="0" xfId="0" applyFont="1" applyFill="1" applyBorder="1" applyAlignment="1">
      <alignment wrapText="1"/>
    </xf>
    <xf numFmtId="0" fontId="4" fillId="18" borderId="0" xfId="0" applyFont="1" applyFill="1" applyBorder="1" applyAlignment="1">
      <alignment vertical="top" wrapText="1"/>
    </xf>
    <xf numFmtId="0" fontId="4" fillId="18" borderId="0" xfId="0" applyFont="1" applyFill="1" applyBorder="1" applyAlignment="1">
      <alignment wrapText="1"/>
    </xf>
    <xf numFmtId="0" fontId="27" fillId="18" borderId="0" xfId="0" applyFont="1" applyFill="1" applyBorder="1" applyAlignment="1">
      <alignment wrapText="1"/>
    </xf>
    <xf numFmtId="0" fontId="1" fillId="0" borderId="0" xfId="0" applyFont="1" applyFill="1" applyAlignment="1">
      <alignment vertical="top"/>
    </xf>
    <xf numFmtId="0" fontId="43" fillId="0" borderId="0" xfId="0" applyFont="1" applyFill="1" applyBorder="1"/>
    <xf numFmtId="0" fontId="1" fillId="0" borderId="0" xfId="0" quotePrefix="1" applyFont="1" applyFill="1" applyAlignment="1">
      <alignment wrapText="1"/>
    </xf>
    <xf numFmtId="0" fontId="0" fillId="0" borderId="0" xfId="0" quotePrefix="1" applyFont="1" applyFill="1" applyAlignment="1" applyProtection="1">
      <alignment wrapText="1"/>
      <protection locked="0"/>
    </xf>
    <xf numFmtId="0" fontId="0" fillId="0" borderId="0" xfId="0" quotePrefix="1" applyFont="1" applyFill="1" applyBorder="1" applyAlignment="1" applyProtection="1">
      <alignment wrapText="1"/>
      <protection locked="0"/>
    </xf>
    <xf numFmtId="0" fontId="13" fillId="18" borderId="39" xfId="3" applyFont="1" applyFill="1" applyBorder="1" applyAlignment="1">
      <alignment vertical="top" wrapText="1"/>
    </xf>
    <xf numFmtId="0" fontId="13" fillId="18" borderId="39" xfId="3" applyFont="1" applyFill="1" applyBorder="1" applyAlignment="1">
      <alignment horizontal="left" vertical="top" wrapText="1"/>
    </xf>
    <xf numFmtId="0" fontId="13" fillId="18" borderId="39" xfId="3" applyFont="1" applyFill="1" applyBorder="1" applyAlignment="1">
      <alignment wrapText="1"/>
    </xf>
    <xf numFmtId="0" fontId="37" fillId="18" borderId="39" xfId="3" applyFont="1" applyFill="1" applyBorder="1" applyAlignment="1">
      <alignment vertical="top" wrapText="1"/>
    </xf>
    <xf numFmtId="0" fontId="41" fillId="0" borderId="39" xfId="0" applyFont="1" applyBorder="1" applyAlignment="1">
      <alignment wrapText="1"/>
    </xf>
    <xf numFmtId="0" fontId="41" fillId="0" borderId="39" xfId="0" applyFont="1" applyBorder="1"/>
    <xf numFmtId="0" fontId="4" fillId="0" borderId="39" xfId="0" applyFont="1" applyBorder="1"/>
    <xf numFmtId="0" fontId="42" fillId="0" borderId="39" xfId="0" applyFont="1" applyBorder="1"/>
    <xf numFmtId="0" fontId="27" fillId="0" borderId="38" xfId="0" applyFont="1" applyBorder="1" applyAlignment="1">
      <alignment wrapText="1"/>
    </xf>
    <xf numFmtId="0" fontId="4" fillId="0" borderId="0" xfId="0" applyFont="1" applyAlignment="1" applyProtection="1">
      <alignment wrapText="1"/>
      <protection locked="0"/>
    </xf>
    <xf numFmtId="0" fontId="4" fillId="18" borderId="0" xfId="0" applyFont="1" applyFill="1" applyBorder="1" applyAlignment="1" applyProtection="1">
      <alignment wrapText="1"/>
      <protection locked="0"/>
    </xf>
    <xf numFmtId="0" fontId="4" fillId="18" borderId="0" xfId="0" applyFont="1" applyFill="1" applyBorder="1" applyProtection="1">
      <protection locked="0"/>
    </xf>
    <xf numFmtId="0" fontId="4" fillId="0" borderId="38" xfId="0" applyFont="1" applyBorder="1" applyAlignment="1" applyProtection="1">
      <alignment wrapText="1"/>
      <protection locked="0"/>
    </xf>
    <xf numFmtId="0" fontId="4" fillId="0" borderId="38" xfId="0" applyFont="1" applyBorder="1" applyProtection="1">
      <protection locked="0"/>
    </xf>
    <xf numFmtId="0" fontId="40" fillId="0" borderId="0" xfId="0" applyFont="1" applyFill="1" applyBorder="1" applyAlignment="1">
      <alignment wrapText="1"/>
    </xf>
    <xf numFmtId="0" fontId="4" fillId="13" borderId="0" xfId="0" applyFont="1" applyFill="1" applyBorder="1" applyAlignment="1" applyProtection="1">
      <alignment wrapText="1"/>
      <protection locked="0"/>
    </xf>
    <xf numFmtId="0" fontId="4" fillId="13" borderId="0" xfId="0" applyNumberFormat="1" applyFont="1" applyFill="1" applyBorder="1" applyAlignment="1" applyProtection="1">
      <alignment wrapText="1"/>
      <protection locked="0"/>
    </xf>
    <xf numFmtId="0" fontId="9" fillId="0" borderId="0" xfId="0" applyFont="1" applyFill="1" applyBorder="1" applyAlignment="1">
      <alignment wrapText="1"/>
    </xf>
    <xf numFmtId="0" fontId="4" fillId="16" borderId="0" xfId="0" applyFont="1" applyFill="1" applyAlignment="1">
      <alignment wrapText="1"/>
    </xf>
    <xf numFmtId="0" fontId="4" fillId="16" borderId="0" xfId="0" applyFont="1" applyFill="1" applyAlignment="1" applyProtection="1">
      <alignment wrapText="1"/>
      <protection locked="0"/>
    </xf>
    <xf numFmtId="0" fontId="4" fillId="16" borderId="14" xfId="0" applyFont="1" applyFill="1" applyBorder="1" applyProtection="1">
      <protection locked="0"/>
    </xf>
    <xf numFmtId="0" fontId="0" fillId="0" borderId="17" xfId="0" applyFont="1" applyFill="1" applyBorder="1" applyAlignment="1">
      <alignment wrapText="1"/>
    </xf>
    <xf numFmtId="0" fontId="5" fillId="0" borderId="16" xfId="0" applyFont="1" applyFill="1" applyBorder="1" applyAlignment="1">
      <alignment wrapText="1"/>
    </xf>
    <xf numFmtId="0" fontId="0" fillId="0" borderId="25" xfId="0" applyFont="1" applyFill="1" applyBorder="1" applyProtection="1">
      <protection locked="0"/>
    </xf>
    <xf numFmtId="0" fontId="0" fillId="0" borderId="16" xfId="0" applyFont="1" applyFill="1" applyBorder="1" applyProtection="1">
      <protection locked="0"/>
    </xf>
    <xf numFmtId="0" fontId="0" fillId="0" borderId="26" xfId="0" applyFont="1" applyFill="1" applyBorder="1" applyProtection="1">
      <protection locked="0"/>
    </xf>
    <xf numFmtId="0" fontId="0" fillId="0" borderId="17" xfId="0" applyFont="1" applyFill="1" applyBorder="1" applyAlignment="1" applyProtection="1">
      <alignment wrapText="1"/>
      <protection locked="0"/>
    </xf>
    <xf numFmtId="0" fontId="0" fillId="12" borderId="17" xfId="0" applyFont="1" applyFill="1" applyBorder="1" applyAlignment="1" applyProtection="1">
      <alignment wrapText="1"/>
      <protection locked="0"/>
    </xf>
    <xf numFmtId="0" fontId="0" fillId="0" borderId="12" xfId="0" applyFont="1" applyBorder="1" applyAlignment="1" applyProtection="1">
      <alignment wrapText="1"/>
      <protection locked="0"/>
    </xf>
    <xf numFmtId="0" fontId="0" fillId="10" borderId="25" xfId="0" applyFont="1" applyFill="1" applyBorder="1" applyProtection="1">
      <protection locked="0"/>
    </xf>
    <xf numFmtId="0" fontId="44" fillId="0" borderId="0" xfId="0" applyFont="1" applyFill="1" applyBorder="1"/>
    <xf numFmtId="0" fontId="45" fillId="0" borderId="0" xfId="0" applyFont="1" applyFill="1" applyBorder="1"/>
    <xf numFmtId="0" fontId="44" fillId="0" borderId="0" xfId="0" quotePrefix="1" applyFont="1" applyFill="1" applyBorder="1"/>
    <xf numFmtId="0" fontId="45" fillId="0" borderId="0" xfId="0" applyFont="1" applyFill="1" applyBorder="1" applyAlignment="1">
      <alignment vertical="center" wrapText="1"/>
    </xf>
    <xf numFmtId="0" fontId="45" fillId="0" borderId="0" xfId="0" applyFont="1" applyFill="1" applyBorder="1" applyAlignment="1">
      <alignment vertical="center"/>
    </xf>
    <xf numFmtId="0" fontId="1" fillId="0" borderId="0" xfId="0" applyFont="1" applyBorder="1" applyAlignment="1">
      <alignment horizontal="left" wrapText="1"/>
    </xf>
    <xf numFmtId="0" fontId="14" fillId="0" borderId="5" xfId="5" applyBorder="1" applyAlignment="1">
      <alignment horizontal="center" vertical="center"/>
    </xf>
    <xf numFmtId="0" fontId="14" fillId="0" borderId="32" xfId="5" applyBorder="1" applyAlignment="1">
      <alignment horizontal="center"/>
    </xf>
    <xf numFmtId="0" fontId="14" fillId="0" borderId="34" xfId="5" applyFont="1" applyBorder="1" applyAlignment="1">
      <alignment horizontal="center"/>
    </xf>
    <xf numFmtId="0" fontId="14" fillId="0" borderId="36" xfId="5" applyFont="1" applyBorder="1" applyAlignment="1">
      <alignment horizontal="center"/>
    </xf>
    <xf numFmtId="0" fontId="13" fillId="0" borderId="23" xfId="3" applyFont="1" applyBorder="1" applyAlignment="1">
      <alignment horizontal="center" wrapText="1"/>
    </xf>
    <xf numFmtId="0" fontId="13" fillId="0" borderId="19" xfId="3" applyFont="1" applyBorder="1" applyAlignment="1">
      <alignment horizontal="center" wrapText="1"/>
    </xf>
    <xf numFmtId="0" fontId="13" fillId="0" borderId="24" xfId="3" applyFont="1" applyBorder="1" applyAlignment="1">
      <alignment horizontal="center" wrapText="1"/>
    </xf>
    <xf numFmtId="0" fontId="13" fillId="0" borderId="29" xfId="3" applyFont="1" applyBorder="1" applyAlignment="1">
      <alignment horizontal="center" wrapText="1"/>
    </xf>
    <xf numFmtId="0" fontId="13" fillId="0" borderId="30" xfId="3" applyFont="1" applyBorder="1" applyAlignment="1">
      <alignment horizontal="center" wrapText="1"/>
    </xf>
    <xf numFmtId="0" fontId="13" fillId="0" borderId="31" xfId="3" applyFont="1" applyBorder="1" applyAlignment="1">
      <alignment horizontal="center" wrapText="1"/>
    </xf>
    <xf numFmtId="0" fontId="45" fillId="0" borderId="0" xfId="0" applyFont="1" applyFill="1" applyBorder="1" applyAlignment="1">
      <alignment wrapText="1"/>
    </xf>
  </cellXfs>
  <cellStyles count="14">
    <cellStyle name="20% - Accent1" xfId="4" builtinId="30"/>
    <cellStyle name="40% - Accent1" xfId="12" builtinId="31"/>
    <cellStyle name="Calculation" xfId="13" builtinId="22"/>
    <cellStyle name="Check Cell 2" xfId="2"/>
    <cellStyle name="Good" xfId="8" builtinId="26"/>
    <cellStyle name="Heading 1" xfId="5" builtinId="16"/>
    <cellStyle name="Heading 2" xfId="3" builtinId="17"/>
    <cellStyle name="Heading 3" xfId="6" builtinId="18"/>
    <cellStyle name="Heading 4" xfId="7" builtinId="19"/>
    <cellStyle name="Hyperlink" xfId="1" builtinId="8"/>
    <cellStyle name="Input" xfId="10" builtinId="20"/>
    <cellStyle name="Neutral" xfId="9" builtinId="28"/>
    <cellStyle name="Normal" xfId="0" builtinId="0"/>
    <cellStyle name="Total" xfId="11" builtinId="25"/>
  </cellStyles>
  <dxfs count="18">
    <dxf>
      <font>
        <i/>
      </font>
    </dxf>
    <dxf>
      <font>
        <b/>
        <i val="0"/>
        <strike val="0"/>
        <condense val="0"/>
        <extend val="0"/>
        <outline val="0"/>
        <shadow val="0"/>
        <u val="none"/>
        <vertAlign val="baseline"/>
        <sz val="13"/>
        <color theme="3"/>
        <name val="Calibri"/>
        <scheme val="minor"/>
      </font>
      <numFmt numFmtId="30" formatCode="@"/>
      <fill>
        <patternFill patternType="none">
          <fgColor indexed="64"/>
          <bgColor indexed="65"/>
        </patternFill>
      </fill>
      <alignment horizontal="general" vertical="bottom" textRotation="0" wrapText="1" relativeIndent="0" justifyLastLine="0" shrinkToFit="0" readingOrder="0"/>
      <border diagonalUp="0" diagonalDown="0" outline="0">
        <left/>
        <right/>
        <top/>
        <bottom style="thick">
          <color theme="4" tint="0.499984740745262"/>
        </bottom>
      </border>
    </dxf>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dxf>
    <dxf>
      <font>
        <b/>
        <i val="0"/>
        <strike val="0"/>
        <condense val="0"/>
        <extend val="0"/>
        <outline val="0"/>
        <shadow val="0"/>
        <u val="none"/>
        <vertAlign val="baseline"/>
        <sz val="9"/>
        <color theme="3"/>
        <name val="Calibri"/>
        <scheme val="minor"/>
      </font>
      <numFmt numFmtId="30" formatCode="@"/>
      <fill>
        <patternFill patternType="none">
          <fgColor indexed="64"/>
          <bgColor indexed="65"/>
        </patternFill>
      </fill>
      <alignment horizontal="general" vertical="bottom" textRotation="0" wrapText="1" relativeIndent="0" justifyLastLine="0" shrinkToFit="0" readingOrder="0"/>
      <border diagonalUp="0" diagonalDown="0" outline="0">
        <left/>
        <right/>
        <top/>
        <bottom style="thick">
          <color theme="4" tint="0.499984740745262"/>
        </bottom>
      </border>
    </dxf>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3"/>
        <color theme="3"/>
        <name val="Calibri"/>
        <scheme val="minor"/>
      </font>
      <numFmt numFmtId="30" formatCode="@"/>
      <fill>
        <patternFill patternType="none">
          <fgColor indexed="64"/>
          <bgColor indexed="65"/>
        </patternFill>
      </fill>
      <alignment horizontal="general" vertical="bottom" textRotation="0" wrapText="1" relativeIndent="0" justifyLastLine="0" shrinkToFit="0" readingOrder="0"/>
      <border diagonalUp="0" diagonalDown="0" outline="0">
        <left/>
        <right/>
        <top/>
        <bottom style="thick">
          <color theme="4" tint="0.499984740745262"/>
        </bottom>
      </border>
    </dxf>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3"/>
        <color theme="3"/>
        <name val="Calibri"/>
        <scheme val="minor"/>
      </font>
      <numFmt numFmtId="30" formatCode="@"/>
      <fill>
        <patternFill patternType="none">
          <fgColor indexed="64"/>
          <bgColor indexed="65"/>
        </patternFill>
      </fill>
      <alignment horizontal="general" vertical="bottom" textRotation="0" wrapText="1" relativeIndent="0" justifyLastLine="0" shrinkToFit="0" readingOrder="0"/>
      <border diagonalUp="0" diagonalDown="0" outline="0">
        <left/>
        <right/>
        <top/>
        <bottom style="thick">
          <color theme="4" tint="0.499984740745262"/>
        </bottom>
      </border>
    </dxf>
    <dxf>
      <fill>
        <patternFill patternType="none">
          <fgColor indexed="64"/>
          <bgColor indexed="65"/>
        </patternFill>
      </fill>
      <alignment horizontal="general" vertical="bottom" textRotation="0" wrapText="1" relativeIndent="0" justifyLastLine="0" shrinkToFit="0" readingOrder="0"/>
    </dxf>
    <dxf>
      <font>
        <b/>
        <i val="0"/>
        <strike val="0"/>
        <condense val="0"/>
        <extend val="0"/>
        <outline val="0"/>
        <shadow val="0"/>
        <u val="none"/>
        <vertAlign val="baseline"/>
        <sz val="13"/>
        <color theme="3"/>
        <name val="Calibri"/>
        <scheme val="minor"/>
      </font>
      <numFmt numFmtId="30" formatCode="@"/>
      <fill>
        <patternFill patternType="none">
          <fgColor indexed="64"/>
          <bgColor indexed="65"/>
        </patternFill>
      </fill>
      <alignment horizontal="general" vertical="bottom" textRotation="0" wrapText="1" relativeIndent="0" justifyLastLine="0" shrinkToFit="0" readingOrder="0"/>
      <border diagonalUp="0" diagonalDown="0" outline="0">
        <left/>
        <right/>
        <top/>
        <bottom style="thick">
          <color theme="4" tint="0.499984740745262"/>
        </bottom>
      </border>
    </dxf>
    <dxf>
      <font>
        <strike val="0"/>
        <outline val="0"/>
        <shadow val="0"/>
        <u val="none"/>
        <vertAlign val="baseline"/>
        <sz val="14"/>
        <color theme="1"/>
        <name val="Calibri"/>
        <scheme val="minor"/>
      </font>
      <numFmt numFmtId="30" formatCode="@"/>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E5E5FF"/>
      <color rgb="FFCC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i-FI"/>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i-FI"/>
              <a:t>Esimerkki vuositason ominaislukujen seurantatavasta</a:t>
            </a:r>
          </a:p>
        </c:rich>
      </c:tx>
      <c:overlay val="0"/>
    </c:title>
    <c:autoTitleDeleted val="0"/>
    <c:plotArea>
      <c:layout/>
      <c:barChart>
        <c:barDir val="col"/>
        <c:grouping val="clustered"/>
        <c:varyColors val="0"/>
        <c:ser>
          <c:idx val="0"/>
          <c:order val="0"/>
          <c:tx>
            <c:strRef>
              <c:f>Perustiedot!$A$6</c:f>
              <c:strCache>
                <c:ptCount val="1"/>
                <c:pt idx="0">
                  <c:v>Tuote 1</c:v>
                </c:pt>
              </c:strCache>
            </c:strRef>
          </c:tx>
          <c:invertIfNegative val="0"/>
          <c:cat>
            <c:numRef>
              <c:f>Perustiedot!$B$4:$G$4</c:f>
              <c:numCache>
                <c:formatCode>General</c:formatCode>
                <c:ptCount val="6"/>
                <c:pt idx="0">
                  <c:v>2008</c:v>
                </c:pt>
                <c:pt idx="1">
                  <c:v>2009</c:v>
                </c:pt>
                <c:pt idx="2">
                  <c:v>2010</c:v>
                </c:pt>
                <c:pt idx="3">
                  <c:v>2011</c:v>
                </c:pt>
                <c:pt idx="4">
                  <c:v>2012</c:v>
                </c:pt>
                <c:pt idx="5">
                  <c:v>2013</c:v>
                </c:pt>
              </c:numCache>
            </c:numRef>
          </c:cat>
          <c:val>
            <c:numRef>
              <c:f>Perustiedot!$B$6:$G$6</c:f>
              <c:numCache>
                <c:formatCode>#,##0</c:formatCode>
                <c:ptCount val="6"/>
                <c:pt idx="0">
                  <c:v>280000</c:v>
                </c:pt>
                <c:pt idx="1">
                  <c:v>260000</c:v>
                </c:pt>
                <c:pt idx="2">
                  <c:v>250000</c:v>
                </c:pt>
                <c:pt idx="3">
                  <c:v>240000</c:v>
                </c:pt>
                <c:pt idx="4">
                  <c:v>230000</c:v>
                </c:pt>
                <c:pt idx="5">
                  <c:v>242000</c:v>
                </c:pt>
              </c:numCache>
            </c:numRef>
          </c:val>
        </c:ser>
        <c:dLbls>
          <c:showLegendKey val="0"/>
          <c:showVal val="0"/>
          <c:showCatName val="0"/>
          <c:showSerName val="0"/>
          <c:showPercent val="0"/>
          <c:showBubbleSize val="0"/>
        </c:dLbls>
        <c:gapWidth val="75"/>
        <c:axId val="114475008"/>
        <c:axId val="114468736"/>
      </c:barChart>
      <c:lineChart>
        <c:grouping val="standard"/>
        <c:varyColors val="0"/>
        <c:ser>
          <c:idx val="1"/>
          <c:order val="1"/>
          <c:tx>
            <c:strRef>
              <c:f>Perustiedot!$A$55</c:f>
              <c:strCache>
                <c:ptCount val="1"/>
                <c:pt idx="0">
                  <c:v>Lämmön kokonaiskulutus/nettotuotanto</c:v>
                </c:pt>
              </c:strCache>
            </c:strRef>
          </c:tx>
          <c:cat>
            <c:numRef>
              <c:f>Perustiedot!$B$4:$G$4</c:f>
              <c:numCache>
                <c:formatCode>General</c:formatCode>
                <c:ptCount val="6"/>
                <c:pt idx="0">
                  <c:v>2008</c:v>
                </c:pt>
                <c:pt idx="1">
                  <c:v>2009</c:v>
                </c:pt>
                <c:pt idx="2">
                  <c:v>2010</c:v>
                </c:pt>
                <c:pt idx="3">
                  <c:v>2011</c:v>
                </c:pt>
                <c:pt idx="4">
                  <c:v>2012</c:v>
                </c:pt>
                <c:pt idx="5">
                  <c:v>2013</c:v>
                </c:pt>
              </c:numCache>
            </c:numRef>
          </c:cat>
          <c:val>
            <c:numRef>
              <c:f>Perustiedot!$B$55:$G$55</c:f>
              <c:numCache>
                <c:formatCode>0</c:formatCode>
                <c:ptCount val="6"/>
                <c:pt idx="0">
                  <c:v>339.28571428571428</c:v>
                </c:pt>
                <c:pt idx="1">
                  <c:v>369.23076923076923</c:v>
                </c:pt>
                <c:pt idx="2">
                  <c:v>360</c:v>
                </c:pt>
                <c:pt idx="3">
                  <c:v>441.66666666666663</c:v>
                </c:pt>
                <c:pt idx="4">
                  <c:v>382.60869565217394</c:v>
                </c:pt>
                <c:pt idx="5">
                  <c:v>380.16528925619838</c:v>
                </c:pt>
              </c:numCache>
            </c:numRef>
          </c:val>
          <c:smooth val="0"/>
        </c:ser>
        <c:ser>
          <c:idx val="2"/>
          <c:order val="2"/>
          <c:tx>
            <c:strRef>
              <c:f>Perustiedot!$A$60</c:f>
              <c:strCache>
                <c:ptCount val="1"/>
                <c:pt idx="0">
                  <c:v>Sähkön konaiskulutus/nettotuotanto</c:v>
                </c:pt>
              </c:strCache>
            </c:strRef>
          </c:tx>
          <c:cat>
            <c:numRef>
              <c:f>Perustiedot!$B$4:$G$4</c:f>
              <c:numCache>
                <c:formatCode>General</c:formatCode>
                <c:ptCount val="6"/>
                <c:pt idx="0">
                  <c:v>2008</c:v>
                </c:pt>
                <c:pt idx="1">
                  <c:v>2009</c:v>
                </c:pt>
                <c:pt idx="2">
                  <c:v>2010</c:v>
                </c:pt>
                <c:pt idx="3">
                  <c:v>2011</c:v>
                </c:pt>
                <c:pt idx="4">
                  <c:v>2012</c:v>
                </c:pt>
                <c:pt idx="5">
                  <c:v>2013</c:v>
                </c:pt>
              </c:numCache>
            </c:numRef>
          </c:cat>
          <c:val>
            <c:numRef>
              <c:f>Perustiedot!$B$60:$G$60</c:f>
              <c:numCache>
                <c:formatCode>0</c:formatCode>
                <c:ptCount val="6"/>
                <c:pt idx="0">
                  <c:v>78.571428571428569</c:v>
                </c:pt>
                <c:pt idx="1">
                  <c:v>69.230769230769241</c:v>
                </c:pt>
                <c:pt idx="2">
                  <c:v>104</c:v>
                </c:pt>
                <c:pt idx="3">
                  <c:v>137.5</c:v>
                </c:pt>
                <c:pt idx="4">
                  <c:v>108.69565217391305</c:v>
                </c:pt>
                <c:pt idx="5">
                  <c:v>111.5702479338843</c:v>
                </c:pt>
              </c:numCache>
            </c:numRef>
          </c:val>
          <c:smooth val="0"/>
        </c:ser>
        <c:ser>
          <c:idx val="3"/>
          <c:order val="3"/>
          <c:tx>
            <c:strRef>
              <c:f>Perustiedot!$A$64</c:f>
              <c:strCache>
                <c:ptCount val="1"/>
                <c:pt idx="0">
                  <c:v>Veden kokonaiskulutus/nettotuotanto</c:v>
                </c:pt>
              </c:strCache>
            </c:strRef>
          </c:tx>
          <c:cat>
            <c:numRef>
              <c:f>Perustiedot!$B$4:$G$4</c:f>
              <c:numCache>
                <c:formatCode>General</c:formatCode>
                <c:ptCount val="6"/>
                <c:pt idx="0">
                  <c:v>2008</c:v>
                </c:pt>
                <c:pt idx="1">
                  <c:v>2009</c:v>
                </c:pt>
                <c:pt idx="2">
                  <c:v>2010</c:v>
                </c:pt>
                <c:pt idx="3">
                  <c:v>2011</c:v>
                </c:pt>
                <c:pt idx="4">
                  <c:v>2012</c:v>
                </c:pt>
                <c:pt idx="5">
                  <c:v>2013</c:v>
                </c:pt>
              </c:numCache>
            </c:numRef>
          </c:cat>
          <c:val>
            <c:numRef>
              <c:f>Perustiedot!$B$64:$G$64</c:f>
              <c:numCache>
                <c:formatCode>0.0</c:formatCode>
                <c:ptCount val="6"/>
                <c:pt idx="0">
                  <c:v>35.714285714285715</c:v>
                </c:pt>
                <c:pt idx="1">
                  <c:v>46.153846153846153</c:v>
                </c:pt>
                <c:pt idx="2">
                  <c:v>52</c:v>
                </c:pt>
                <c:pt idx="3">
                  <c:v>58.333333333333336</c:v>
                </c:pt>
                <c:pt idx="4">
                  <c:v>43.478260869565219</c:v>
                </c:pt>
                <c:pt idx="5">
                  <c:v>45.454545454545453</c:v>
                </c:pt>
              </c:numCache>
            </c:numRef>
          </c:val>
          <c:smooth val="0"/>
        </c:ser>
        <c:dLbls>
          <c:showLegendKey val="0"/>
          <c:showVal val="0"/>
          <c:showCatName val="0"/>
          <c:showSerName val="0"/>
          <c:showPercent val="0"/>
          <c:showBubbleSize val="0"/>
        </c:dLbls>
        <c:marker val="1"/>
        <c:smooth val="0"/>
        <c:axId val="114456832"/>
        <c:axId val="114466816"/>
      </c:lineChart>
      <c:catAx>
        <c:axId val="114456832"/>
        <c:scaling>
          <c:orientation val="minMax"/>
        </c:scaling>
        <c:delete val="0"/>
        <c:axPos val="b"/>
        <c:numFmt formatCode="General" sourceLinked="1"/>
        <c:majorTickMark val="none"/>
        <c:minorTickMark val="none"/>
        <c:tickLblPos val="nextTo"/>
        <c:crossAx val="114466816"/>
        <c:crosses val="autoZero"/>
        <c:auto val="1"/>
        <c:lblAlgn val="ctr"/>
        <c:lblOffset val="100"/>
        <c:noMultiLvlLbl val="0"/>
      </c:catAx>
      <c:valAx>
        <c:axId val="114466816"/>
        <c:scaling>
          <c:orientation val="minMax"/>
          <c:max val="600"/>
        </c:scaling>
        <c:delete val="0"/>
        <c:axPos val="l"/>
        <c:majorGridlines/>
        <c:title>
          <c:tx>
            <c:rich>
              <a:bodyPr/>
              <a:lstStyle/>
              <a:p>
                <a:pPr>
                  <a:defRPr/>
                </a:pPr>
                <a:r>
                  <a:rPr lang="en-US"/>
                  <a:t>Lämpö (kWh/m³), Sähkö (kWh/m³), Vesi (m³/m³)</a:t>
                </a:r>
              </a:p>
            </c:rich>
          </c:tx>
          <c:overlay val="0"/>
        </c:title>
        <c:numFmt formatCode="0" sourceLinked="1"/>
        <c:majorTickMark val="none"/>
        <c:minorTickMark val="none"/>
        <c:tickLblPos val="nextTo"/>
        <c:crossAx val="114456832"/>
        <c:crosses val="autoZero"/>
        <c:crossBetween val="between"/>
      </c:valAx>
      <c:valAx>
        <c:axId val="114468736"/>
        <c:scaling>
          <c:orientation val="minMax"/>
        </c:scaling>
        <c:delete val="0"/>
        <c:axPos val="r"/>
        <c:title>
          <c:tx>
            <c:rich>
              <a:bodyPr rot="-5400000" vert="horz"/>
              <a:lstStyle/>
              <a:p>
                <a:pPr>
                  <a:defRPr/>
                </a:pPr>
                <a:r>
                  <a:rPr lang="en-US"/>
                  <a:t>Tuotanto (m³)</a:t>
                </a:r>
              </a:p>
            </c:rich>
          </c:tx>
          <c:overlay val="0"/>
        </c:title>
        <c:numFmt formatCode="#,##0" sourceLinked="1"/>
        <c:majorTickMark val="out"/>
        <c:minorTickMark val="none"/>
        <c:tickLblPos val="nextTo"/>
        <c:crossAx val="114475008"/>
        <c:crosses val="max"/>
        <c:crossBetween val="between"/>
      </c:valAx>
      <c:catAx>
        <c:axId val="114475008"/>
        <c:scaling>
          <c:orientation val="minMax"/>
        </c:scaling>
        <c:delete val="1"/>
        <c:axPos val="b"/>
        <c:numFmt formatCode="General" sourceLinked="1"/>
        <c:majorTickMark val="out"/>
        <c:minorTickMark val="none"/>
        <c:tickLblPos val="none"/>
        <c:crossAx val="114468736"/>
        <c:crosses val="autoZero"/>
        <c:auto val="1"/>
        <c:lblAlgn val="ctr"/>
        <c:lblOffset val="100"/>
        <c:noMultiLvlLbl val="0"/>
      </c:catAx>
    </c:plotArea>
    <c:legend>
      <c:legendPos val="b"/>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9524</xdr:colOff>
      <xdr:row>8</xdr:row>
      <xdr:rowOff>9525</xdr:rowOff>
    </xdr:from>
    <xdr:to>
      <xdr:col>13</xdr:col>
      <xdr:colOff>590549</xdr:colOff>
      <xdr:row>17</xdr:row>
      <xdr:rowOff>38100</xdr:rowOff>
    </xdr:to>
    <xdr:sp macro="" textlink="">
      <xdr:nvSpPr>
        <xdr:cNvPr id="2" name="TextBox 1"/>
        <xdr:cNvSpPr txBox="1"/>
      </xdr:nvSpPr>
      <xdr:spPr>
        <a:xfrm>
          <a:off x="4914899" y="1504950"/>
          <a:ext cx="3629025" cy="1571625"/>
        </a:xfrm>
        <a:prstGeom prst="rect">
          <a:avLst/>
        </a:prstGeom>
        <a:solidFill>
          <a:schemeClr val="bg1">
            <a:lumMod val="75000"/>
          </a:schemeClr>
        </a:solidFill>
        <a:ln w="9525" cap="rnd" cmpd="sng">
          <a:solidFill>
            <a:schemeClr val="bg1">
              <a:lumMod val="75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a:t>Tähän lyhyt kuvaus energian tuotannon rakenteesta. Esim. Toimipisteessä</a:t>
          </a:r>
          <a:r>
            <a:rPr lang="fi-FI" sz="1100" baseline="0"/>
            <a:t> on 2 lämpökattilaa, joista toista 6 MW kattilaa käytetään varakattilana. Sen polttoaine on öljy. Pääkattilan polttoaine on 100 %:sti pellettiä. ....</a:t>
          </a:r>
        </a:p>
        <a:p>
          <a:endParaRPr lang="fi-FI" sz="1100" baseline="0"/>
        </a:p>
        <a:p>
          <a:r>
            <a:rPr lang="fi-FI" sz="1100" baseline="0"/>
            <a:t>Jos lämmöntalteenotto saadaan joko lasketusti tai mitatusti, kannattaa se myös huomioida. </a:t>
          </a:r>
        </a:p>
        <a:p>
          <a:endParaRPr lang="fi-FI" sz="1100" baseline="0"/>
        </a:p>
        <a:p>
          <a:endParaRPr lang="fi-FI" sz="1100" baseline="0"/>
        </a:p>
      </xdr:txBody>
    </xdr:sp>
    <xdr:clientData/>
  </xdr:twoCellAnchor>
  <xdr:twoCellAnchor>
    <xdr:from>
      <xdr:col>7</xdr:col>
      <xdr:colOff>609599</xdr:colOff>
      <xdr:row>3</xdr:row>
      <xdr:rowOff>0</xdr:rowOff>
    </xdr:from>
    <xdr:to>
      <xdr:col>13</xdr:col>
      <xdr:colOff>600074</xdr:colOff>
      <xdr:row>6</xdr:row>
      <xdr:rowOff>85725</xdr:rowOff>
    </xdr:to>
    <xdr:sp macro="" textlink="">
      <xdr:nvSpPr>
        <xdr:cNvPr id="3" name="TextBox 2"/>
        <xdr:cNvSpPr txBox="1"/>
      </xdr:nvSpPr>
      <xdr:spPr>
        <a:xfrm>
          <a:off x="4752974" y="685800"/>
          <a:ext cx="3648075" cy="476250"/>
        </a:xfrm>
        <a:prstGeom prst="rect">
          <a:avLst/>
        </a:prstGeom>
        <a:solidFill>
          <a:schemeClr val="bg1">
            <a:lumMod val="75000"/>
          </a:schemeClr>
        </a:solidFill>
        <a:ln w="9525" cap="rnd" cmpd="sng">
          <a:solidFill>
            <a:sysClr val="windowText" lastClr="000000"/>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a:t>Tähän lyhyt kuvaus tuotteista ja</a:t>
          </a:r>
          <a:r>
            <a:rPr lang="fi-FI" sz="1100" baseline="0"/>
            <a:t> tuotannon rakenteesta.</a:t>
          </a:r>
        </a:p>
        <a:p>
          <a:endParaRPr lang="fi-FI" sz="1100"/>
        </a:p>
      </xdr:txBody>
    </xdr:sp>
    <xdr:clientData/>
  </xdr:twoCellAnchor>
  <xdr:twoCellAnchor>
    <xdr:from>
      <xdr:col>8</xdr:col>
      <xdr:colOff>47625</xdr:colOff>
      <xdr:row>19</xdr:row>
      <xdr:rowOff>28575</xdr:rowOff>
    </xdr:from>
    <xdr:to>
      <xdr:col>14</xdr:col>
      <xdr:colOff>19050</xdr:colOff>
      <xdr:row>29</xdr:row>
      <xdr:rowOff>104775</xdr:rowOff>
    </xdr:to>
    <xdr:sp macro="" textlink="">
      <xdr:nvSpPr>
        <xdr:cNvPr id="5" name="TextBox 4"/>
        <xdr:cNvSpPr txBox="1"/>
      </xdr:nvSpPr>
      <xdr:spPr>
        <a:xfrm>
          <a:off x="4800600" y="3486150"/>
          <a:ext cx="3629025" cy="1990725"/>
        </a:xfrm>
        <a:prstGeom prst="rect">
          <a:avLst/>
        </a:prstGeom>
        <a:solidFill>
          <a:schemeClr val="bg1">
            <a:lumMod val="75000"/>
          </a:schemeClr>
        </a:solidFill>
        <a:ln w="9525" cap="rnd" cmpd="sng">
          <a:solidFill>
            <a:schemeClr val="bg1">
              <a:lumMod val="75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a:t>Kuvaus lämmön- ja sähkönkulutuksen rakenteesta ja mittaamistavasta.</a:t>
          </a:r>
          <a:r>
            <a:rPr lang="fi-FI" sz="1100" baseline="0"/>
            <a:t> </a:t>
          </a:r>
        </a:p>
        <a:p>
          <a:r>
            <a:rPr lang="fi-FI" sz="1100" baseline="0"/>
            <a:t>- Tiedetäänkö esim. karkaisun lämmönkulutus? </a:t>
          </a:r>
        </a:p>
        <a:p>
          <a:r>
            <a:rPr lang="fi-FI" sz="1100" baseline="0"/>
            <a:t>- Onko se mitattu vai arvioitu?</a:t>
          </a:r>
        </a:p>
        <a:p>
          <a:r>
            <a:rPr lang="fi-FI" sz="1100" baseline="0"/>
            <a:t>- Jos on mitattu, niin kertaluontoisesti vai  on-line mittauksella?</a:t>
          </a:r>
        </a:p>
        <a:p>
          <a:endParaRPr lang="fi-FI" sz="1100" baseline="0"/>
        </a:p>
        <a:p>
          <a:r>
            <a:rPr lang="fi-FI" sz="1100" baseline="0"/>
            <a:t>Jos osamittauksia on olemassa, raportoidaan kulutukset alle. </a:t>
          </a:r>
        </a:p>
        <a:p>
          <a:endParaRPr lang="fi-FI" sz="1100" baseline="0"/>
        </a:p>
        <a:p>
          <a:r>
            <a:rPr lang="fi-FI" sz="1100" baseline="0"/>
            <a:t>Listaus mittauksista mittaustavoista.</a:t>
          </a:r>
        </a:p>
        <a:p>
          <a:endParaRPr lang="fi-FI" sz="1100" baseline="0"/>
        </a:p>
        <a:p>
          <a:endParaRPr lang="fi-FI" sz="1100"/>
        </a:p>
      </xdr:txBody>
    </xdr:sp>
    <xdr:clientData/>
  </xdr:twoCellAnchor>
  <xdr:twoCellAnchor>
    <xdr:from>
      <xdr:col>8</xdr:col>
      <xdr:colOff>9524</xdr:colOff>
      <xdr:row>51</xdr:row>
      <xdr:rowOff>9526</xdr:rowOff>
    </xdr:from>
    <xdr:to>
      <xdr:col>13</xdr:col>
      <xdr:colOff>590549</xdr:colOff>
      <xdr:row>60</xdr:row>
      <xdr:rowOff>104776</xdr:rowOff>
    </xdr:to>
    <xdr:sp macro="" textlink="">
      <xdr:nvSpPr>
        <xdr:cNvPr id="6" name="TextBox 5"/>
        <xdr:cNvSpPr txBox="1"/>
      </xdr:nvSpPr>
      <xdr:spPr>
        <a:xfrm>
          <a:off x="4914899" y="9610726"/>
          <a:ext cx="3629025" cy="2362200"/>
        </a:xfrm>
        <a:prstGeom prst="rect">
          <a:avLst/>
        </a:prstGeom>
        <a:solidFill>
          <a:schemeClr val="bg1">
            <a:lumMod val="75000"/>
          </a:schemeClr>
        </a:solidFill>
        <a:ln w="9525" cap="rnd" cmpd="sng">
          <a:solidFill>
            <a:schemeClr val="bg1">
              <a:lumMod val="75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a:t>Tähän voidaan laskea energiajakeiden ominaiskultukset aiemmin syötettyjen tietojen perusteella.</a:t>
          </a:r>
          <a:r>
            <a:rPr lang="fi-FI" sz="1100" baseline="0"/>
            <a:t>  Mikäli osaprosessien kulutukset ja tuotannot tunnetaan, kannattaa niitä myös analysoida. </a:t>
          </a:r>
        </a:p>
        <a:p>
          <a:endParaRPr lang="fi-FI" sz="1100" baseline="0"/>
        </a:p>
        <a:p>
          <a:r>
            <a:rPr lang="fi-FI" sz="1100" baseline="0"/>
            <a:t>Trendeissä  kannattaa seurata aina tuotantokapasiteettiä ominaisluvun rinnalla. Omislukuja kannattaa ehdottomasti seurata  kuukausitasolla ja verraten edellisen vuoden vastaaviin kuukausiin. </a:t>
          </a:r>
        </a:p>
        <a:p>
          <a:endParaRPr lang="fi-FI" sz="1100" baseline="0"/>
        </a:p>
        <a:p>
          <a:r>
            <a:rPr lang="fi-FI" sz="1100" baseline="0"/>
            <a:t>Myös 3 kk:n ja 9 kk:n ominaisluvun keskiarvolaskentaa kannattaa  seurata  (SEC3 ja SEC9).</a:t>
          </a:r>
          <a:endParaRPr lang="fi-FI" sz="1100"/>
        </a:p>
      </xdr:txBody>
    </xdr:sp>
    <xdr:clientData/>
  </xdr:twoCellAnchor>
  <xdr:twoCellAnchor>
    <xdr:from>
      <xdr:col>8</xdr:col>
      <xdr:colOff>9524</xdr:colOff>
      <xdr:row>66</xdr:row>
      <xdr:rowOff>9526</xdr:rowOff>
    </xdr:from>
    <xdr:to>
      <xdr:col>13</xdr:col>
      <xdr:colOff>590549</xdr:colOff>
      <xdr:row>77</xdr:row>
      <xdr:rowOff>104776</xdr:rowOff>
    </xdr:to>
    <xdr:sp macro="" textlink="">
      <xdr:nvSpPr>
        <xdr:cNvPr id="8" name="TextBox 7"/>
        <xdr:cNvSpPr txBox="1"/>
      </xdr:nvSpPr>
      <xdr:spPr>
        <a:xfrm>
          <a:off x="4914899" y="9610726"/>
          <a:ext cx="3629025" cy="2362200"/>
        </a:xfrm>
        <a:prstGeom prst="rect">
          <a:avLst/>
        </a:prstGeom>
        <a:solidFill>
          <a:schemeClr val="bg1">
            <a:lumMod val="75000"/>
          </a:schemeClr>
        </a:solidFill>
        <a:ln w="9525" cap="rnd" cmpd="sng">
          <a:solidFill>
            <a:schemeClr val="bg1">
              <a:lumMod val="75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i-FI" sz="1100"/>
            <a:t>Lämmön</a:t>
          </a:r>
          <a:r>
            <a:rPr lang="fi-FI" sz="1100" baseline="0"/>
            <a:t> hinta, käytetään keskimääräistä hintaa: </a:t>
          </a:r>
        </a:p>
        <a:p>
          <a:r>
            <a:rPr lang="fi-FI" sz="1100" baseline="0"/>
            <a:t>- Oma tuotanto: mikä on ollut oman lämpöenergian hinnoittelun peruste? Onko se todellisiin kustannuksiin perustuva vai esim. markkinahinnan vertailuun perustuva (esim. kuori)? </a:t>
          </a:r>
        </a:p>
        <a:p>
          <a:endParaRPr lang="fi-FI" sz="1100" baseline="0"/>
        </a:p>
        <a:p>
          <a:r>
            <a:rPr lang="fi-FI" sz="1100" baseline="0"/>
            <a:t>Sähkön hinta:</a:t>
          </a:r>
        </a:p>
        <a:p>
          <a:r>
            <a:rPr lang="fi-FI" sz="1100" baseline="0"/>
            <a:t>- Miten oman tuotannon hinta on laskettu ja mitä kattila- ja turbiinihyötysuhdetta on käytetty?</a:t>
          </a:r>
        </a:p>
        <a:p>
          <a:r>
            <a:rPr lang="fi-FI" sz="1100" baseline="0"/>
            <a:t>- Onko sähkön siirtohinta mukana lasketussa hinnassa?</a:t>
          </a:r>
        </a:p>
        <a:p>
          <a:r>
            <a:rPr lang="fi-FI" sz="1100" baseline="0"/>
            <a:t>- Onko sähköveron hinta mukana?</a:t>
          </a:r>
        </a:p>
        <a:p>
          <a:endParaRPr lang="fi-FI" sz="1100" baseline="0"/>
        </a:p>
        <a:p>
          <a:r>
            <a:rPr lang="fi-FI" sz="1100" baseline="0"/>
            <a:t>- Onko mahdollisista päästöoikeuksista tulevat kustannukset huomioitu energian hinnassa? </a:t>
          </a:r>
        </a:p>
        <a:p>
          <a:endParaRPr lang="fi-FI" sz="1100"/>
        </a:p>
      </xdr:txBody>
    </xdr:sp>
    <xdr:clientData/>
  </xdr:twoCellAnchor>
  <xdr:twoCellAnchor>
    <xdr:from>
      <xdr:col>14</xdr:col>
      <xdr:colOff>247649</xdr:colOff>
      <xdr:row>3</xdr:row>
      <xdr:rowOff>9524</xdr:rowOff>
    </xdr:from>
    <xdr:to>
      <xdr:col>25</xdr:col>
      <xdr:colOff>466724</xdr:colOff>
      <xdr:row>25</xdr:row>
      <xdr:rowOff>104774</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4" name="Table4" displayName="Table4" ref="A19:I43" totalsRowShown="0">
  <autoFilter ref="A19:I43"/>
  <tableColumns count="9">
    <tableColumn id="1" name="Prosessin osa"/>
    <tableColumn id="9" name="S/L/V/P"/>
    <tableColumn id="2" name="Tarkennus"/>
    <tableColumn id="3" name="Potentiaalinen parannus/suositeltu toimenpide"/>
    <tableColumn id="4" name="Arvioitu potentiaali, Euro/a"/>
    <tableColumn id="5" name="Kommentit perustelut ja potentiaalin laskuperiaate"/>
    <tableColumn id="6" name="Vastuuhenkilö"/>
    <tableColumn id="7" name="Etenemismalli"/>
    <tableColumn id="8" name="Aikataulu"/>
  </tableColumns>
  <tableStyleInfo name="TableStyleLight1" showFirstColumn="0" showLastColumn="0" showRowStripes="1" showColumnStripes="0"/>
</table>
</file>

<file path=xl/tables/table2.xml><?xml version="1.0" encoding="utf-8"?>
<table xmlns="http://schemas.openxmlformats.org/spreadsheetml/2006/main" id="8" name="Table8" displayName="Table8" ref="A8:D15">
  <autoFilter ref="A8:D15"/>
  <tableColumns count="4">
    <tableColumn id="1" name="Prosessin osa" totalsRowLabel="Total" dataDxfId="17" totalsRowDxfId="16"/>
    <tableColumn id="2" name="Selvitettäviä havaintoja" dataDxfId="15" totalsRowDxfId="14"/>
    <tableColumn id="3" name="Toimenpide-ehdotuksia" totalsRowFunction="sum" dataDxfId="13" totalsRowDxfId="12"/>
    <tableColumn id="4" name="Säästöpotentiaaliarvio, €/a" dataDxfId="11"/>
  </tableColumns>
  <tableStyleInfo name="TableStyleLight1" showFirstColumn="0" showLastColumn="0" showRowStripes="1" showColumnStripes="0"/>
</table>
</file>

<file path=xl/tables/table3.xml><?xml version="1.0" encoding="utf-8"?>
<table xmlns="http://schemas.openxmlformats.org/spreadsheetml/2006/main" id="6" name="Table6" displayName="Table6" ref="R7:S9" headerRowCount="0" totalsRowShown="0">
  <tableColumns count="2">
    <tableColumn id="1" name="Column1"/>
    <tableColumn id="2" name="Column2"/>
  </tableColumns>
  <tableStyleInfo showFirstColumn="0" showLastColumn="0" showRowStripes="1" showColumnStripes="0"/>
</table>
</file>

<file path=xl/tables/table4.xml><?xml version="1.0" encoding="utf-8"?>
<table xmlns="http://schemas.openxmlformats.org/spreadsheetml/2006/main" id="1" name="Table1" displayName="Table1" ref="B2:F45" headerRowCount="0" totalsRowShown="0" headerRowDxfId="10">
  <tableColumns count="5">
    <tableColumn id="1" name="+Yhteenveto!B3" headerRowDxfId="9" dataDxfId="8"/>
    <tableColumn id="2" name="Vastaus" headerRowDxfId="7" dataDxfId="6"/>
    <tableColumn id="3" name="Selvistystarve tai Toimenpide" headerRowDxfId="5" dataDxfId="4"/>
    <tableColumn id="5" name="Column1" headerRowDxfId="3" dataDxfId="2"/>
    <tableColumn id="4" name="Vinkit ja nyrkkisäännöt" headerRowDxfId="1"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otiva.fi/julkaisut/hankinnat" TargetMode="External"/><Relationship Id="rId1" Type="http://schemas.openxmlformats.org/officeDocument/2006/relationships/hyperlink" Target="http://julkaisurekisteri.ktm.fi/ktm_jur/ktmjur.nsf/a8c79e11f75754f6c2256ba4002dbfa1/e1f0feb56dfdc0f7c225716b003b526c/$FILE/hyotysuhteiden_maarittaminen_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2:A16"/>
  <sheetViews>
    <sheetView tabSelected="1" zoomScale="130" zoomScaleNormal="130" workbookViewId="0">
      <selection activeCell="G19" sqref="G19"/>
    </sheetView>
  </sheetViews>
  <sheetFormatPr defaultColWidth="8.85546875" defaultRowHeight="12" x14ac:dyDescent="0.2"/>
  <cols>
    <col min="1" max="1" width="64.28515625" style="238" customWidth="1"/>
    <col min="2" max="16384" width="8.85546875" style="238"/>
  </cols>
  <sheetData>
    <row r="2" spans="1:1" x14ac:dyDescent="0.2">
      <c r="A2" s="237" t="s">
        <v>451</v>
      </c>
    </row>
    <row r="3" spans="1:1" x14ac:dyDescent="0.2">
      <c r="A3" s="239" t="s">
        <v>453</v>
      </c>
    </row>
    <row r="6" spans="1:1" ht="24.75" customHeight="1" x14ac:dyDescent="0.2">
      <c r="A6" s="240" t="s">
        <v>457</v>
      </c>
    </row>
    <row r="7" spans="1:1" x14ac:dyDescent="0.2">
      <c r="A7" s="240"/>
    </row>
    <row r="8" spans="1:1" ht="36" x14ac:dyDescent="0.2">
      <c r="A8" s="240" t="s">
        <v>454</v>
      </c>
    </row>
    <row r="9" spans="1:1" x14ac:dyDescent="0.2">
      <c r="A9" s="240"/>
    </row>
    <row r="10" spans="1:1" x14ac:dyDescent="0.2">
      <c r="A10" s="240" t="s">
        <v>452</v>
      </c>
    </row>
    <row r="11" spans="1:1" x14ac:dyDescent="0.2">
      <c r="A11" s="240"/>
    </row>
    <row r="12" spans="1:1" ht="51" customHeight="1" x14ac:dyDescent="0.2">
      <c r="A12" s="240" t="s">
        <v>456</v>
      </c>
    </row>
    <row r="13" spans="1:1" x14ac:dyDescent="0.2">
      <c r="A13" s="240"/>
    </row>
    <row r="14" spans="1:1" x14ac:dyDescent="0.2">
      <c r="A14" s="240" t="s">
        <v>455</v>
      </c>
    </row>
    <row r="15" spans="1:1" x14ac:dyDescent="0.2">
      <c r="A15" s="241"/>
    </row>
    <row r="16" spans="1:1" ht="24" x14ac:dyDescent="0.2">
      <c r="A16" s="253" t="s">
        <v>458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4"/>
  <sheetViews>
    <sheetView topLeftCell="A16" zoomScale="80" zoomScaleNormal="80" workbookViewId="0"/>
  </sheetViews>
  <sheetFormatPr defaultRowHeight="15" x14ac:dyDescent="0.25"/>
  <cols>
    <col min="1" max="1" width="41.7109375" customWidth="1"/>
    <col min="2" max="2" width="25.28515625" customWidth="1"/>
    <col min="3" max="3" width="31.85546875" customWidth="1"/>
    <col min="4" max="4" width="34.140625" style="27" customWidth="1"/>
    <col min="5" max="5" width="37" style="16" customWidth="1"/>
    <col min="6" max="6" width="28.140625" customWidth="1"/>
    <col min="7" max="7" width="16.28515625" customWidth="1"/>
    <col min="8" max="8" width="14.7109375" customWidth="1"/>
    <col min="9" max="9" width="13.28515625" customWidth="1"/>
  </cols>
  <sheetData>
    <row r="1" spans="1:12" ht="20.25" thickBot="1" x14ac:dyDescent="0.35">
      <c r="A1" s="21" t="s">
        <v>450</v>
      </c>
      <c r="B1" s="21"/>
      <c r="C1" s="21"/>
      <c r="D1" s="26"/>
      <c r="E1" s="25"/>
      <c r="F1" s="21"/>
      <c r="G1" s="21"/>
      <c r="H1" s="21"/>
      <c r="I1" s="21"/>
      <c r="J1" s="6"/>
      <c r="K1" s="6"/>
      <c r="L1" s="6"/>
    </row>
    <row r="2" spans="1:12" ht="16.5" thickTop="1" thickBot="1" x14ac:dyDescent="0.3">
      <c r="D2" s="43" t="s">
        <v>161</v>
      </c>
      <c r="J2" s="6"/>
      <c r="K2" s="6"/>
      <c r="L2" s="6"/>
    </row>
    <row r="3" spans="1:12" x14ac:dyDescent="0.25">
      <c r="A3" s="22" t="s">
        <v>141</v>
      </c>
      <c r="B3" s="45" t="s">
        <v>230</v>
      </c>
      <c r="C3" s="41" t="s">
        <v>149</v>
      </c>
      <c r="D3" s="42"/>
      <c r="E3"/>
    </row>
    <row r="4" spans="1:12" x14ac:dyDescent="0.25">
      <c r="A4" s="22" t="s">
        <v>142</v>
      </c>
      <c r="B4" s="23"/>
      <c r="C4" s="39" t="s">
        <v>150</v>
      </c>
      <c r="D4" s="40"/>
      <c r="E4"/>
    </row>
    <row r="5" spans="1:12" ht="14.45" x14ac:dyDescent="0.3">
      <c r="C5" s="29" t="s">
        <v>151</v>
      </c>
      <c r="D5" s="37"/>
      <c r="E5"/>
    </row>
    <row r="6" spans="1:12" s="6" customFormat="1" ht="15.75" thickBot="1" x14ac:dyDescent="0.3">
      <c r="C6" s="44" t="s">
        <v>160</v>
      </c>
      <c r="D6" s="38">
        <f>SUM(D3:D5)</f>
        <v>0</v>
      </c>
    </row>
    <row r="7" spans="1:12" s="6" customFormat="1" ht="18" thickTop="1" x14ac:dyDescent="0.3">
      <c r="A7" s="19" t="s">
        <v>154</v>
      </c>
      <c r="E7" s="16"/>
    </row>
    <row r="8" spans="1:12" s="16" customFormat="1" ht="33.75" customHeight="1" x14ac:dyDescent="0.3">
      <c r="A8" s="178" t="s">
        <v>145</v>
      </c>
      <c r="B8" s="32" t="s">
        <v>155</v>
      </c>
      <c r="C8" s="32" t="s">
        <v>432</v>
      </c>
      <c r="D8" s="36" t="s">
        <v>159</v>
      </c>
      <c r="E8" s="242"/>
      <c r="F8" s="242"/>
    </row>
    <row r="9" spans="1:12" s="6" customFormat="1" ht="14.45" x14ac:dyDescent="0.3">
      <c r="A9" s="6" t="s">
        <v>429</v>
      </c>
      <c r="B9" s="33">
        <f>+COUNTIF('Energian tuotanto,hankinta,jake'!$E$4:$E$45, 1)</f>
        <v>0</v>
      </c>
      <c r="C9" s="33">
        <f>+COUNTIF('Energian tuotanto,hankinta,jake'!$E$4:$E$45, 2)</f>
        <v>0</v>
      </c>
      <c r="D9" s="33"/>
      <c r="E9" s="16"/>
    </row>
    <row r="10" spans="1:12" s="6" customFormat="1" x14ac:dyDescent="0.25">
      <c r="A10" s="24" t="s">
        <v>134</v>
      </c>
      <c r="B10" s="33">
        <f>+COUNTIF('Ylläpito ja investoinnit'!$E$4:$E$37,1)</f>
        <v>0</v>
      </c>
      <c r="C10" s="33">
        <f>+COUNTIF('Ylläpito ja investoinnit'!$E$4:$E$37,2)</f>
        <v>0</v>
      </c>
      <c r="D10" s="33"/>
      <c r="E10" s="16"/>
    </row>
    <row r="11" spans="1:12" s="6" customFormat="1" ht="14.45" x14ac:dyDescent="0.3">
      <c r="A11" s="24" t="s">
        <v>415</v>
      </c>
      <c r="B11" s="33">
        <f>+COUNTIF(Prosessit!$E$5:$E$70,1)</f>
        <v>0</v>
      </c>
      <c r="C11" s="33">
        <f>+COUNTIF(Prosessit!$E$5:$E$70,2)</f>
        <v>0</v>
      </c>
      <c r="D11" s="33"/>
      <c r="E11" s="16"/>
    </row>
    <row r="12" spans="1:12" s="6" customFormat="1" x14ac:dyDescent="0.25">
      <c r="A12" s="24" t="s">
        <v>156</v>
      </c>
      <c r="B12" s="33">
        <f>+COUNTIF('Prosessien apujärjestelmät'!$E$4:$E$55,1)</f>
        <v>0</v>
      </c>
      <c r="C12" s="33">
        <f>+COUNTIF('Prosessien apujärjestelmät'!$E$4:$E$55,2)</f>
        <v>0</v>
      </c>
      <c r="D12" s="33"/>
      <c r="E12" s="16"/>
    </row>
    <row r="13" spans="1:12" s="6" customFormat="1" x14ac:dyDescent="0.25">
      <c r="A13" s="24" t="s">
        <v>72</v>
      </c>
      <c r="B13" s="33">
        <f>+COUNTIF(Kiinteistöt!$F$4:$F$123,1)+COUNTIF(Kiinteistöt!$I$4:$I$123,1)+COUNTIF(Kiinteistöt!$L$4:$L$123,1)+COUNTIF(Kiinteistöt!$O$4:$O$123,1)+ COUNTIF(Kiinteistöt!$R$4:$R$123,1)</f>
        <v>0</v>
      </c>
      <c r="C13" s="33">
        <f>+COUNTIF(Kiinteistöt!$F$4:$F$123,2)+COUNTIF(Kiinteistöt!$I$4:$I$123,2)+COUNTIF(Kiinteistöt!$L$4:$L$123,2)+COUNTIF(Kiinteistöt!$O$4:$O$123,2)+ COUNTIF(Kiinteistöt!$R$4:$R$123,2)</f>
        <v>0</v>
      </c>
      <c r="D13" s="33"/>
      <c r="E13" s="16"/>
    </row>
    <row r="14" spans="1:12" s="6" customFormat="1" ht="15.75" thickBot="1" x14ac:dyDescent="0.3">
      <c r="A14" s="34" t="s">
        <v>157</v>
      </c>
      <c r="B14" s="35">
        <f>SUM(B9:B13)</f>
        <v>0</v>
      </c>
      <c r="C14" s="35">
        <f>SUM(C9:C13)</f>
        <v>0</v>
      </c>
      <c r="D14" s="35">
        <f>SUM(D9:D13)</f>
        <v>0</v>
      </c>
      <c r="E14" s="16"/>
    </row>
    <row r="15" spans="1:12" s="6" customFormat="1" thickTop="1" x14ac:dyDescent="0.3">
      <c r="A15" s="9"/>
      <c r="B15" s="98" t="s">
        <v>422</v>
      </c>
      <c r="C15" s="33"/>
      <c r="D15" s="97"/>
      <c r="E15" s="16"/>
    </row>
    <row r="16" spans="1:12" s="6" customFormat="1" ht="14.45" x14ac:dyDescent="0.3">
      <c r="A16" s="9"/>
      <c r="B16" s="98"/>
      <c r="C16" s="33"/>
      <c r="D16" s="97"/>
      <c r="E16" s="16"/>
    </row>
    <row r="17" spans="1:9" ht="18" thickBot="1" x14ac:dyDescent="0.35">
      <c r="A17" s="18" t="s">
        <v>143</v>
      </c>
      <c r="B17" s="18"/>
      <c r="C17" s="61" t="s">
        <v>441</v>
      </c>
    </row>
    <row r="18" spans="1:9" thickTop="1" x14ac:dyDescent="0.3"/>
    <row r="19" spans="1:9" ht="30" x14ac:dyDescent="0.25">
      <c r="A19" s="6" t="s">
        <v>145</v>
      </c>
      <c r="B19" s="6" t="s">
        <v>228</v>
      </c>
      <c r="C19" s="6" t="s">
        <v>144</v>
      </c>
      <c r="D19" s="6" t="s">
        <v>146</v>
      </c>
      <c r="E19" s="27" t="s">
        <v>148</v>
      </c>
      <c r="F19" s="16" t="s">
        <v>147</v>
      </c>
      <c r="G19" s="30" t="s">
        <v>158</v>
      </c>
      <c r="H19" s="30" t="s">
        <v>152</v>
      </c>
      <c r="I19" s="30" t="s">
        <v>153</v>
      </c>
    </row>
    <row r="20" spans="1:9" ht="14.45" x14ac:dyDescent="0.3">
      <c r="A20" s="6"/>
      <c r="B20" s="6"/>
      <c r="C20" s="6"/>
      <c r="D20" s="6"/>
      <c r="E20" s="6"/>
      <c r="F20" s="6"/>
      <c r="G20" s="6"/>
      <c r="H20" s="6"/>
      <c r="I20" s="6"/>
    </row>
    <row r="21" spans="1:9" ht="15" customHeight="1" x14ac:dyDescent="0.3">
      <c r="A21" s="6"/>
      <c r="B21" s="6"/>
      <c r="C21" s="6"/>
      <c r="D21" s="6"/>
      <c r="E21" s="6"/>
      <c r="F21" s="6"/>
      <c r="G21" s="6"/>
      <c r="H21" s="6"/>
      <c r="I21" s="6"/>
    </row>
    <row r="22" spans="1:9" ht="14.45" x14ac:dyDescent="0.3">
      <c r="A22" s="6"/>
      <c r="B22" s="6"/>
      <c r="C22" s="6"/>
      <c r="D22" s="6"/>
      <c r="E22" s="6"/>
      <c r="F22" s="6"/>
      <c r="G22" s="6"/>
      <c r="H22" s="6"/>
      <c r="I22" s="6"/>
    </row>
    <row r="23" spans="1:9" ht="14.45" x14ac:dyDescent="0.3">
      <c r="A23" s="6"/>
      <c r="B23" s="6"/>
      <c r="C23" s="6"/>
      <c r="D23" s="6"/>
      <c r="E23" s="6"/>
      <c r="F23" s="6"/>
      <c r="G23" s="6"/>
      <c r="H23" s="6"/>
      <c r="I23" s="6"/>
    </row>
    <row r="24" spans="1:9" ht="14.45" x14ac:dyDescent="0.3">
      <c r="A24" s="6"/>
      <c r="B24" s="6"/>
      <c r="C24" s="6"/>
      <c r="D24" s="6"/>
      <c r="E24" s="6"/>
      <c r="F24" s="6"/>
      <c r="G24" s="6"/>
      <c r="H24" s="6"/>
      <c r="I24" s="6"/>
    </row>
    <row r="25" spans="1:9" ht="14.45" x14ac:dyDescent="0.3">
      <c r="A25" s="6"/>
      <c r="B25" s="6"/>
      <c r="C25" s="6"/>
      <c r="D25" s="6"/>
      <c r="E25" s="6"/>
      <c r="F25" s="6"/>
      <c r="G25" s="6"/>
      <c r="H25" s="6"/>
      <c r="I25" s="6"/>
    </row>
    <row r="26" spans="1:9" x14ac:dyDescent="0.25">
      <c r="A26" s="6"/>
      <c r="B26" s="6"/>
      <c r="C26" s="6"/>
      <c r="D26" s="6"/>
      <c r="E26" s="6"/>
      <c r="F26" s="6"/>
      <c r="G26" s="6"/>
      <c r="H26" s="6"/>
      <c r="I26" s="6"/>
    </row>
    <row r="27" spans="1:9" x14ac:dyDescent="0.25">
      <c r="A27" s="6"/>
      <c r="B27" s="6"/>
      <c r="C27" s="6"/>
      <c r="D27" s="6"/>
      <c r="E27" s="6"/>
      <c r="F27" s="6"/>
      <c r="G27" s="6"/>
      <c r="H27" s="6"/>
      <c r="I27" s="6"/>
    </row>
    <row r="28" spans="1:9" s="6" customFormat="1" x14ac:dyDescent="0.25"/>
    <row r="29" spans="1:9" x14ac:dyDescent="0.25">
      <c r="A29" s="6"/>
      <c r="B29" s="6"/>
      <c r="C29" s="6"/>
      <c r="D29" s="6"/>
      <c r="E29" s="6"/>
      <c r="F29" s="6"/>
      <c r="G29" s="6"/>
      <c r="H29" s="6"/>
      <c r="I29" s="6"/>
    </row>
    <row r="30" spans="1:9" x14ac:dyDescent="0.25">
      <c r="A30" s="6"/>
      <c r="B30" s="6"/>
      <c r="C30" s="6"/>
      <c r="D30" s="6"/>
      <c r="E30" s="6"/>
      <c r="F30" s="6"/>
      <c r="G30" s="6"/>
      <c r="H30" s="6"/>
      <c r="I30" s="6"/>
    </row>
    <row r="31" spans="1:9" s="6" customFormat="1" x14ac:dyDescent="0.25"/>
    <row r="32" spans="1:9" s="6" customFormat="1" x14ac:dyDescent="0.25"/>
    <row r="33" spans="1:9" s="6" customFormat="1" x14ac:dyDescent="0.25"/>
    <row r="34" spans="1:9" s="6" customFormat="1" x14ac:dyDescent="0.25"/>
    <row r="35" spans="1:9" s="6" customFormat="1" x14ac:dyDescent="0.25"/>
    <row r="36" spans="1:9" s="6" customFormat="1" x14ac:dyDescent="0.25"/>
    <row r="37" spans="1:9" s="6" customFormat="1" x14ac:dyDescent="0.25"/>
    <row r="38" spans="1:9" s="6" customFormat="1" x14ac:dyDescent="0.25"/>
    <row r="39" spans="1:9" s="6" customFormat="1" x14ac:dyDescent="0.25"/>
    <row r="40" spans="1:9" s="6" customFormat="1" x14ac:dyDescent="0.25"/>
    <row r="41" spans="1:9" s="6" customFormat="1" x14ac:dyDescent="0.25"/>
    <row r="42" spans="1:9" x14ac:dyDescent="0.25">
      <c r="A42" s="6"/>
      <c r="B42" s="6"/>
      <c r="C42" s="6"/>
      <c r="D42" s="6"/>
      <c r="E42" s="6"/>
      <c r="F42" s="6"/>
      <c r="G42" s="6"/>
      <c r="H42" s="6"/>
      <c r="I42" s="6"/>
    </row>
    <row r="43" spans="1:9" s="6" customFormat="1" x14ac:dyDescent="0.25"/>
    <row r="44" spans="1:9" x14ac:dyDescent="0.25">
      <c r="A44" s="16"/>
      <c r="B44" s="16"/>
      <c r="C44" s="16"/>
      <c r="D44" s="28"/>
    </row>
    <row r="45" spans="1:9" x14ac:dyDescent="0.25">
      <c r="A45" s="16"/>
      <c r="B45" s="16"/>
      <c r="C45" s="16"/>
      <c r="D45" s="28"/>
    </row>
    <row r="46" spans="1:9" x14ac:dyDescent="0.25">
      <c r="A46" s="16"/>
      <c r="B46" s="16"/>
      <c r="C46" s="16"/>
      <c r="D46" s="28"/>
    </row>
    <row r="47" spans="1:9" x14ac:dyDescent="0.25">
      <c r="A47" s="16"/>
      <c r="B47" s="16"/>
      <c r="C47" s="16"/>
      <c r="D47" s="28"/>
    </row>
    <row r="48" spans="1:9" x14ac:dyDescent="0.25">
      <c r="A48" s="16"/>
      <c r="B48" s="16"/>
      <c r="C48" s="16"/>
      <c r="D48" s="28"/>
    </row>
    <row r="49" spans="1:4" x14ac:dyDescent="0.25">
      <c r="A49" s="16"/>
      <c r="B49" s="16"/>
      <c r="C49" s="16"/>
      <c r="D49" s="28"/>
    </row>
    <row r="50" spans="1:4" x14ac:dyDescent="0.25">
      <c r="A50" s="16"/>
      <c r="B50" s="16"/>
      <c r="C50" s="16"/>
      <c r="D50" s="28"/>
    </row>
    <row r="51" spans="1:4" x14ac:dyDescent="0.25">
      <c r="A51" s="16"/>
      <c r="B51" s="16"/>
      <c r="C51" s="16"/>
      <c r="D51" s="28"/>
    </row>
    <row r="52" spans="1:4" x14ac:dyDescent="0.25">
      <c r="A52" s="16"/>
      <c r="B52" s="16"/>
      <c r="C52" s="16"/>
      <c r="D52" s="28"/>
    </row>
    <row r="53" spans="1:4" x14ac:dyDescent="0.25">
      <c r="A53" s="16"/>
      <c r="B53" s="16"/>
      <c r="C53" s="16"/>
      <c r="D53" s="28"/>
    </row>
    <row r="54" spans="1:4" x14ac:dyDescent="0.25">
      <c r="A54" s="16"/>
      <c r="B54" s="16"/>
      <c r="C54" s="16"/>
      <c r="D54" s="28"/>
    </row>
  </sheetData>
  <sheetProtection sheet="1" objects="1" scenarios="1"/>
  <mergeCells count="1">
    <mergeCell ref="E8:F8"/>
  </mergeCells>
  <conditionalFormatting sqref="H13">
    <cfRule type="colorScale" priority="5">
      <colorScale>
        <cfvo type="min"/>
        <cfvo type="percentile" val="50"/>
        <cfvo type="max"/>
        <color rgb="FF5A8AC6"/>
        <color rgb="FFFFEB84"/>
        <color rgb="FFF8696B"/>
      </colorScale>
    </cfRule>
  </conditionalFormatting>
  <conditionalFormatting sqref="E8:F8">
    <cfRule type="iconSet" priority="3">
      <iconSet>
        <cfvo type="percent" val="0"/>
        <cfvo type="percent" val="33"/>
        <cfvo type="percent" val="67"/>
      </iconSet>
    </cfRule>
  </conditionalFormatting>
  <conditionalFormatting sqref="F21">
    <cfRule type="iconSet" priority="2">
      <iconSet iconSet="3TrafficLights2">
        <cfvo type="percent" val="0"/>
        <cfvo type="percent" val="33"/>
        <cfvo type="percent" val="67"/>
      </iconSet>
    </cfRule>
  </conditionalFormatting>
  <conditionalFormatting sqref="F10">
    <cfRule type="dataBar" priority="1">
      <dataBar>
        <cfvo type="min"/>
        <cfvo type="max"/>
        <color rgb="FFFFB628"/>
      </dataBar>
    </cfRule>
  </conditionalFormatting>
  <dataValidations count="2">
    <dataValidation allowBlank="1" showInputMessage="1" showErrorMessage="1" promptTitle="Ohje" prompt="Syötä arivo prosessin osan säästöpotentiaalista (€/a)" sqref="D9:D13"/>
    <dataValidation allowBlank="1" showInputMessage="1" showErrorMessage="1" promptTitle="Ohje" prompt="Tieto haetaan välilehdiltä Luokittelu-sarakkeen arvon perusteella" sqref="B9:C13"/>
  </dataValidations>
  <pageMargins left="0.7" right="0.7" top="0.75" bottom="0.75" header="0.3" footer="0.3"/>
  <pageSetup paperSize="9" scale="54" fitToHeight="0" orientation="landscape" horizontalDpi="300" verticalDpi="300"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98"/>
  <sheetViews>
    <sheetView zoomScale="70" zoomScaleNormal="70" workbookViewId="0"/>
  </sheetViews>
  <sheetFormatPr defaultRowHeight="15" x14ac:dyDescent="0.25"/>
  <cols>
    <col min="1" max="1" width="30.85546875" customWidth="1"/>
    <col min="2" max="6" width="9.5703125" customWidth="1"/>
    <col min="7" max="7" width="9.5703125" style="6" customWidth="1"/>
    <col min="18" max="19" width="11" customWidth="1"/>
  </cols>
  <sheetData>
    <row r="1" spans="1:19" ht="20.25" thickBot="1" x14ac:dyDescent="0.35">
      <c r="A1" s="21" t="s">
        <v>163</v>
      </c>
      <c r="B1" s="21"/>
      <c r="C1" s="21"/>
      <c r="D1" s="21"/>
      <c r="H1" s="46" t="s">
        <v>167</v>
      </c>
    </row>
    <row r="2" spans="1:19" ht="15.75" thickTop="1" x14ac:dyDescent="0.25">
      <c r="H2" s="46" t="s">
        <v>191</v>
      </c>
    </row>
    <row r="3" spans="1:19" s="6" customFormat="1" ht="18" thickBot="1" x14ac:dyDescent="0.35">
      <c r="A3" s="18" t="s">
        <v>375</v>
      </c>
      <c r="B3" s="18"/>
      <c r="C3" s="18"/>
      <c r="D3" s="18"/>
      <c r="E3" s="18"/>
      <c r="F3" s="18"/>
      <c r="G3" s="18"/>
      <c r="H3" s="58" t="s">
        <v>229</v>
      </c>
      <c r="I3" s="18"/>
      <c r="J3" s="18"/>
      <c r="K3" s="18"/>
      <c r="L3" s="18"/>
      <c r="M3" s="18"/>
      <c r="N3" s="18"/>
    </row>
    <row r="4" spans="1:19" s="6" customFormat="1" thickTop="1" x14ac:dyDescent="0.3">
      <c r="B4" s="22">
        <v>2008</v>
      </c>
      <c r="C4" s="22">
        <v>2009</v>
      </c>
      <c r="D4" s="22">
        <v>2010</v>
      </c>
      <c r="E4" s="22">
        <v>2011</v>
      </c>
      <c r="F4" s="22">
        <v>2012</v>
      </c>
      <c r="G4" s="22">
        <v>2013</v>
      </c>
      <c r="I4" s="47"/>
    </row>
    <row r="5" spans="1:19" s="6" customFormat="1" ht="14.45" x14ac:dyDescent="0.3">
      <c r="A5" s="6" t="s">
        <v>374</v>
      </c>
      <c r="B5" s="71">
        <v>0</v>
      </c>
      <c r="C5" s="71"/>
      <c r="D5" s="71"/>
      <c r="E5" s="71"/>
      <c r="F5" s="71"/>
      <c r="G5" s="71"/>
      <c r="I5" s="47"/>
    </row>
    <row r="6" spans="1:19" s="6" customFormat="1" ht="14.45" x14ac:dyDescent="0.3">
      <c r="A6" s="6" t="s">
        <v>168</v>
      </c>
      <c r="B6" s="71">
        <v>280000</v>
      </c>
      <c r="C6" s="71">
        <v>260000</v>
      </c>
      <c r="D6" s="71">
        <v>250000</v>
      </c>
      <c r="E6" s="71">
        <v>240000</v>
      </c>
      <c r="F6" s="71">
        <v>230000</v>
      </c>
      <c r="G6" s="71">
        <v>242000</v>
      </c>
      <c r="R6"/>
      <c r="S6"/>
    </row>
    <row r="7" spans="1:19" s="6" customFormat="1" ht="14.45" x14ac:dyDescent="0.3"/>
    <row r="8" spans="1:19" ht="18" thickBot="1" x14ac:dyDescent="0.4">
      <c r="A8" s="18" t="s">
        <v>164</v>
      </c>
      <c r="B8" s="18"/>
      <c r="C8" s="18"/>
      <c r="D8" s="18"/>
      <c r="E8" s="18"/>
      <c r="F8" s="18"/>
      <c r="G8" s="18"/>
      <c r="H8" s="18"/>
      <c r="I8" s="18"/>
      <c r="J8" s="18"/>
      <c r="K8" s="18"/>
      <c r="L8" s="18"/>
      <c r="M8" s="18"/>
      <c r="N8" s="18"/>
      <c r="R8" s="6"/>
      <c r="S8" s="6"/>
    </row>
    <row r="9" spans="1:19" thickTop="1" x14ac:dyDescent="0.3"/>
    <row r="10" spans="1:19" ht="15.75" thickBot="1" x14ac:dyDescent="0.3">
      <c r="A10" s="49" t="s">
        <v>171</v>
      </c>
      <c r="B10" s="49"/>
      <c r="C10" s="49"/>
      <c r="D10" s="49"/>
      <c r="E10" s="49"/>
      <c r="F10" s="49"/>
      <c r="G10" s="90"/>
    </row>
    <row r="11" spans="1:19" ht="14.45" x14ac:dyDescent="0.3">
      <c r="B11" s="22">
        <v>2008</v>
      </c>
      <c r="C11" s="22">
        <v>2009</v>
      </c>
      <c r="D11" s="22">
        <v>2010</v>
      </c>
      <c r="E11" s="22">
        <v>2011</v>
      </c>
      <c r="F11" s="22">
        <v>2012</v>
      </c>
      <c r="G11" s="22">
        <v>2013</v>
      </c>
    </row>
    <row r="12" spans="1:19" ht="14.25" customHeight="1" x14ac:dyDescent="0.25">
      <c r="A12" s="6" t="s">
        <v>165</v>
      </c>
      <c r="B12" s="22"/>
      <c r="C12" s="22"/>
      <c r="D12" s="22"/>
      <c r="E12" s="22"/>
      <c r="F12" s="22"/>
      <c r="G12" s="22"/>
    </row>
    <row r="13" spans="1:19" s="6" customFormat="1" x14ac:dyDescent="0.25">
      <c r="A13" s="24" t="s">
        <v>199</v>
      </c>
      <c r="B13" s="22"/>
      <c r="C13" s="22"/>
      <c r="D13" s="22"/>
      <c r="E13" s="22"/>
      <c r="F13" s="22"/>
      <c r="G13" s="22"/>
    </row>
    <row r="15" spans="1:19" x14ac:dyDescent="0.25">
      <c r="A15" s="36" t="s">
        <v>172</v>
      </c>
      <c r="B15" s="36"/>
      <c r="C15" s="36"/>
      <c r="D15" s="36"/>
      <c r="E15" s="36"/>
      <c r="F15" s="36"/>
      <c r="G15" s="36"/>
    </row>
    <row r="16" spans="1:19" ht="14.45" x14ac:dyDescent="0.3">
      <c r="B16" s="22">
        <v>2008</v>
      </c>
      <c r="C16" s="22">
        <v>2009</v>
      </c>
      <c r="D16" s="22">
        <v>2010</v>
      </c>
      <c r="E16" s="22">
        <v>2011</v>
      </c>
      <c r="F16" s="22">
        <v>2012</v>
      </c>
      <c r="G16" s="22">
        <v>2013</v>
      </c>
    </row>
    <row r="17" spans="1:14" ht="14.45" x14ac:dyDescent="0.3">
      <c r="A17" s="6" t="s">
        <v>166</v>
      </c>
      <c r="B17" s="22"/>
      <c r="C17" s="22"/>
      <c r="D17" s="22"/>
      <c r="E17" s="22"/>
      <c r="F17" s="22"/>
      <c r="G17" s="22"/>
    </row>
    <row r="19" spans="1:14" s="6" customFormat="1" ht="18" thickBot="1" x14ac:dyDescent="0.35">
      <c r="A19" s="18" t="s">
        <v>177</v>
      </c>
      <c r="B19" s="18"/>
      <c r="C19" s="18"/>
      <c r="D19" s="18"/>
      <c r="E19" s="18"/>
      <c r="F19" s="18"/>
      <c r="G19" s="18"/>
      <c r="H19" s="18"/>
      <c r="I19" s="18"/>
      <c r="J19" s="18"/>
      <c r="K19" s="18"/>
      <c r="L19" s="18"/>
      <c r="M19" s="18"/>
      <c r="N19" s="18"/>
    </row>
    <row r="20" spans="1:14" s="6" customFormat="1" thickTop="1" x14ac:dyDescent="0.3"/>
    <row r="21" spans="1:14" x14ac:dyDescent="0.25">
      <c r="A21" s="36" t="s">
        <v>170</v>
      </c>
      <c r="B21" s="36"/>
      <c r="C21" s="36"/>
      <c r="D21" s="36"/>
      <c r="E21" s="36"/>
      <c r="F21" s="36"/>
      <c r="G21" s="36"/>
    </row>
    <row r="22" spans="1:14" ht="14.45" x14ac:dyDescent="0.3">
      <c r="B22" s="22">
        <v>2008</v>
      </c>
      <c r="C22" s="22">
        <v>2009</v>
      </c>
      <c r="D22" s="22">
        <v>2010</v>
      </c>
      <c r="E22" s="22">
        <v>2011</v>
      </c>
      <c r="F22" s="22">
        <v>2012</v>
      </c>
      <c r="G22" s="22">
        <v>2013</v>
      </c>
    </row>
    <row r="23" spans="1:14" ht="14.45" x14ac:dyDescent="0.3">
      <c r="A23" s="6" t="s">
        <v>169</v>
      </c>
      <c r="B23" s="71">
        <v>95000</v>
      </c>
      <c r="C23" s="71">
        <v>96000</v>
      </c>
      <c r="D23" s="71">
        <v>90000</v>
      </c>
      <c r="E23" s="71">
        <v>106000</v>
      </c>
      <c r="F23" s="71">
        <v>88000</v>
      </c>
      <c r="G23" s="71">
        <v>92000</v>
      </c>
    </row>
    <row r="25" spans="1:14" x14ac:dyDescent="0.25">
      <c r="A25" s="36" t="s">
        <v>173</v>
      </c>
      <c r="B25" s="36"/>
      <c r="C25" s="36"/>
      <c r="D25" s="36"/>
      <c r="E25" s="36"/>
      <c r="F25" s="36"/>
      <c r="G25" s="36"/>
    </row>
    <row r="26" spans="1:14" s="6" customFormat="1" ht="14.45" x14ac:dyDescent="0.3">
      <c r="B26" s="22">
        <v>2008</v>
      </c>
      <c r="C26" s="22">
        <v>2009</v>
      </c>
      <c r="D26" s="22">
        <v>2010</v>
      </c>
      <c r="E26" s="22">
        <v>2011</v>
      </c>
      <c r="F26" s="22">
        <v>2012</v>
      </c>
      <c r="G26" s="22">
        <v>2013</v>
      </c>
    </row>
    <row r="27" spans="1:14" ht="14.45" x14ac:dyDescent="0.3">
      <c r="A27" s="6" t="s">
        <v>376</v>
      </c>
      <c r="B27" s="22"/>
      <c r="C27" s="22"/>
      <c r="D27" s="22"/>
      <c r="E27" s="22"/>
      <c r="F27" s="22"/>
      <c r="G27" s="22"/>
    </row>
    <row r="28" spans="1:14" ht="14.45" x14ac:dyDescent="0.3">
      <c r="A28" s="6" t="s">
        <v>174</v>
      </c>
      <c r="B28" s="22"/>
      <c r="C28" s="22"/>
      <c r="D28" s="22"/>
      <c r="E28" s="22"/>
      <c r="F28" s="22"/>
      <c r="G28" s="22"/>
    </row>
    <row r="29" spans="1:14" x14ac:dyDescent="0.25">
      <c r="A29" s="6" t="s">
        <v>157</v>
      </c>
      <c r="B29" s="48">
        <f>SUM(B27:B28)</f>
        <v>0</v>
      </c>
      <c r="C29" s="48">
        <f t="shared" ref="C29:G29" si="0">SUM(C27:C28)</f>
        <v>0</v>
      </c>
      <c r="D29" s="48">
        <f t="shared" si="0"/>
        <v>0</v>
      </c>
      <c r="E29" s="48">
        <f t="shared" si="0"/>
        <v>0</v>
      </c>
      <c r="F29" s="48">
        <f t="shared" si="0"/>
        <v>0</v>
      </c>
      <c r="G29" s="48">
        <f t="shared" si="0"/>
        <v>0</v>
      </c>
    </row>
    <row r="31" spans="1:14" x14ac:dyDescent="0.25">
      <c r="A31" s="36" t="s">
        <v>175</v>
      </c>
      <c r="B31" s="36"/>
      <c r="C31" s="36"/>
      <c r="D31" s="36"/>
      <c r="E31" s="36"/>
      <c r="F31" s="36"/>
      <c r="G31" s="36"/>
    </row>
    <row r="32" spans="1:14" ht="14.45" x14ac:dyDescent="0.3">
      <c r="A32" s="6"/>
      <c r="B32" s="22">
        <v>2008</v>
      </c>
      <c r="C32" s="22">
        <v>2009</v>
      </c>
      <c r="D32" s="22">
        <v>2010</v>
      </c>
      <c r="E32" s="22">
        <v>2011</v>
      </c>
      <c r="F32" s="22">
        <v>2012</v>
      </c>
      <c r="G32" s="22">
        <v>2013</v>
      </c>
    </row>
    <row r="33" spans="1:7" x14ac:dyDescent="0.25">
      <c r="A33" s="6" t="s">
        <v>169</v>
      </c>
      <c r="B33" s="71">
        <v>22000</v>
      </c>
      <c r="C33" s="71">
        <v>18000</v>
      </c>
      <c r="D33" s="71">
        <v>26000</v>
      </c>
      <c r="E33" s="71">
        <v>33000</v>
      </c>
      <c r="F33" s="71">
        <v>25000</v>
      </c>
      <c r="G33" s="71">
        <v>27000</v>
      </c>
    </row>
    <row r="34" spans="1:7" x14ac:dyDescent="0.25">
      <c r="A34" s="6"/>
      <c r="B34" s="6"/>
      <c r="C34" s="6"/>
      <c r="D34" s="6"/>
      <c r="E34" s="6"/>
      <c r="F34" s="6"/>
    </row>
    <row r="35" spans="1:7" x14ac:dyDescent="0.25">
      <c r="A35" s="36" t="s">
        <v>176</v>
      </c>
      <c r="B35" s="36"/>
      <c r="C35" s="36"/>
      <c r="D35" s="36"/>
      <c r="E35" s="36"/>
      <c r="F35" s="36"/>
      <c r="G35" s="36"/>
    </row>
    <row r="36" spans="1:7" x14ac:dyDescent="0.25">
      <c r="A36" s="6"/>
      <c r="B36" s="22">
        <v>2008</v>
      </c>
      <c r="C36" s="22">
        <v>2009</v>
      </c>
      <c r="D36" s="22">
        <v>2010</v>
      </c>
      <c r="E36" s="22">
        <v>2011</v>
      </c>
      <c r="F36" s="22">
        <v>2012</v>
      </c>
      <c r="G36" s="22">
        <v>2013</v>
      </c>
    </row>
    <row r="37" spans="1:7" x14ac:dyDescent="0.25">
      <c r="A37" s="6" t="s">
        <v>180</v>
      </c>
      <c r="B37" s="22"/>
      <c r="C37" s="22"/>
      <c r="D37" s="22"/>
      <c r="E37" s="22"/>
      <c r="F37" s="22"/>
      <c r="G37" s="22"/>
    </row>
    <row r="38" spans="1:7" x14ac:dyDescent="0.25">
      <c r="A38" s="6" t="s">
        <v>174</v>
      </c>
      <c r="B38" s="22"/>
      <c r="C38" s="22"/>
      <c r="D38" s="22"/>
      <c r="E38" s="22"/>
      <c r="F38" s="22"/>
      <c r="G38" s="22"/>
    </row>
    <row r="39" spans="1:7" x14ac:dyDescent="0.25">
      <c r="A39" s="6" t="s">
        <v>157</v>
      </c>
      <c r="B39" s="48">
        <f>SUM(B37:B38)</f>
        <v>0</v>
      </c>
      <c r="C39" s="48">
        <f t="shared" ref="C39" si="1">SUM(C37:C38)</f>
        <v>0</v>
      </c>
      <c r="D39" s="48">
        <f t="shared" ref="D39" si="2">SUM(D37:D38)</f>
        <v>0</v>
      </c>
      <c r="E39" s="48">
        <f t="shared" ref="E39" si="3">SUM(E37:E38)</f>
        <v>0</v>
      </c>
      <c r="F39" s="48">
        <f t="shared" ref="F39:G39" si="4">SUM(F37:F38)</f>
        <v>0</v>
      </c>
      <c r="G39" s="48">
        <f t="shared" si="4"/>
        <v>0</v>
      </c>
    </row>
    <row r="40" spans="1:7" s="6" customFormat="1" x14ac:dyDescent="0.25"/>
    <row r="41" spans="1:7" s="6" customFormat="1" x14ac:dyDescent="0.25">
      <c r="A41" s="36" t="s">
        <v>179</v>
      </c>
      <c r="B41" s="36"/>
      <c r="C41" s="36"/>
      <c r="D41" s="36"/>
      <c r="E41" s="36"/>
      <c r="F41" s="36"/>
      <c r="G41" s="36"/>
    </row>
    <row r="42" spans="1:7" s="6" customFormat="1" x14ac:dyDescent="0.25">
      <c r="B42" s="22">
        <v>2008</v>
      </c>
      <c r="C42" s="22">
        <v>2009</v>
      </c>
      <c r="D42" s="22">
        <v>2010</v>
      </c>
      <c r="E42" s="22">
        <v>2011</v>
      </c>
      <c r="F42" s="22">
        <v>2012</v>
      </c>
      <c r="G42" s="22">
        <v>2013</v>
      </c>
    </row>
    <row r="43" spans="1:7" s="6" customFormat="1" x14ac:dyDescent="0.25">
      <c r="A43" s="6" t="s">
        <v>169</v>
      </c>
      <c r="B43" s="71">
        <v>10000</v>
      </c>
      <c r="C43" s="71">
        <v>12000</v>
      </c>
      <c r="D43" s="71">
        <v>13000</v>
      </c>
      <c r="E43" s="71">
        <v>14000</v>
      </c>
      <c r="F43" s="71">
        <v>10000</v>
      </c>
      <c r="G43" s="71">
        <v>11000</v>
      </c>
    </row>
    <row r="44" spans="1:7" s="6" customFormat="1" x14ac:dyDescent="0.25"/>
    <row r="45" spans="1:7" s="6" customFormat="1" x14ac:dyDescent="0.25">
      <c r="A45" s="36" t="s">
        <v>178</v>
      </c>
      <c r="B45" s="36"/>
      <c r="C45" s="36"/>
      <c r="D45" s="36"/>
      <c r="E45" s="36"/>
      <c r="F45" s="36"/>
      <c r="G45" s="36"/>
    </row>
    <row r="46" spans="1:7" s="6" customFormat="1" x14ac:dyDescent="0.25">
      <c r="B46" s="22">
        <v>2008</v>
      </c>
      <c r="C46" s="22">
        <v>2009</v>
      </c>
      <c r="D46" s="22">
        <v>2010</v>
      </c>
      <c r="E46" s="22">
        <v>2011</v>
      </c>
      <c r="F46" s="22">
        <v>2012</v>
      </c>
      <c r="G46" s="22">
        <v>2013</v>
      </c>
    </row>
    <row r="47" spans="1:7" s="6" customFormat="1" x14ac:dyDescent="0.25">
      <c r="A47" s="6" t="s">
        <v>180</v>
      </c>
      <c r="B47" s="22"/>
      <c r="C47" s="22"/>
      <c r="D47" s="22"/>
      <c r="E47" s="22"/>
      <c r="F47" s="22"/>
      <c r="G47" s="22"/>
    </row>
    <row r="48" spans="1:7" s="6" customFormat="1" x14ac:dyDescent="0.25">
      <c r="A48" s="6" t="s">
        <v>174</v>
      </c>
      <c r="B48" s="22"/>
      <c r="C48" s="22"/>
      <c r="D48" s="22"/>
      <c r="E48" s="22"/>
      <c r="F48" s="22"/>
      <c r="G48" s="22"/>
    </row>
    <row r="49" spans="1:14" x14ac:dyDescent="0.25">
      <c r="A49" s="6" t="s">
        <v>157</v>
      </c>
      <c r="B49" s="48">
        <f>SUM(B47:B48)</f>
        <v>0</v>
      </c>
      <c r="C49" s="48">
        <f t="shared" ref="C49" si="5">SUM(C47:C48)</f>
        <v>0</v>
      </c>
      <c r="D49" s="48">
        <f t="shared" ref="D49" si="6">SUM(D47:D48)</f>
        <v>0</v>
      </c>
      <c r="E49" s="48">
        <f t="shared" ref="E49" si="7">SUM(E47:E48)</f>
        <v>0</v>
      </c>
      <c r="F49" s="48">
        <f t="shared" ref="F49:G49" si="8">SUM(F47:F48)</f>
        <v>0</v>
      </c>
      <c r="G49" s="48">
        <f t="shared" si="8"/>
        <v>0</v>
      </c>
    </row>
    <row r="50" spans="1:14" s="6" customFormat="1" x14ac:dyDescent="0.25"/>
    <row r="51" spans="1:14" ht="18" thickBot="1" x14ac:dyDescent="0.35">
      <c r="A51" s="18" t="s">
        <v>181</v>
      </c>
      <c r="B51" s="18"/>
      <c r="C51" s="18"/>
      <c r="D51" s="18"/>
      <c r="E51" s="18"/>
      <c r="F51" s="18"/>
      <c r="G51" s="18"/>
      <c r="H51" s="18"/>
      <c r="I51" s="18"/>
      <c r="J51" s="18"/>
      <c r="K51" s="18"/>
      <c r="L51" s="18"/>
      <c r="M51" s="18"/>
      <c r="N51" s="18"/>
    </row>
    <row r="52" spans="1:14" ht="15.75" thickTop="1" x14ac:dyDescent="0.25">
      <c r="A52" s="6"/>
      <c r="B52" s="6"/>
      <c r="C52" s="6"/>
      <c r="D52" s="6"/>
      <c r="E52" s="6"/>
      <c r="F52" s="6"/>
      <c r="H52" s="6"/>
      <c r="I52" s="6"/>
      <c r="J52" s="6"/>
      <c r="K52" s="6"/>
      <c r="L52" s="6"/>
      <c r="M52" s="6"/>
      <c r="N52" s="6"/>
    </row>
    <row r="53" spans="1:14" ht="15.75" thickBot="1" x14ac:dyDescent="0.3">
      <c r="A53" s="49" t="s">
        <v>200</v>
      </c>
      <c r="B53" s="49"/>
      <c r="C53" s="49"/>
      <c r="D53" s="49"/>
      <c r="E53" s="49"/>
      <c r="F53" s="49"/>
      <c r="G53" s="90"/>
      <c r="H53" s="6"/>
      <c r="I53" s="6"/>
      <c r="J53" s="6"/>
      <c r="K53" s="6"/>
      <c r="L53" s="6"/>
      <c r="M53" s="6"/>
      <c r="N53" s="6"/>
    </row>
    <row r="54" spans="1:14" x14ac:dyDescent="0.25">
      <c r="A54" s="6"/>
      <c r="B54" s="22">
        <v>2008</v>
      </c>
      <c r="C54" s="22">
        <v>2009</v>
      </c>
      <c r="D54" s="22">
        <v>2010</v>
      </c>
      <c r="E54" s="22">
        <v>2011</v>
      </c>
      <c r="F54" s="22">
        <v>2012</v>
      </c>
      <c r="G54" s="22">
        <v>2013</v>
      </c>
      <c r="H54" s="6"/>
      <c r="I54" s="6"/>
      <c r="J54" s="6"/>
      <c r="K54" s="6"/>
      <c r="L54" s="6"/>
      <c r="M54" s="6"/>
      <c r="N54" s="6"/>
    </row>
    <row r="55" spans="1:14" s="6" customFormat="1" ht="30" x14ac:dyDescent="0.25">
      <c r="A55" s="16" t="s">
        <v>205</v>
      </c>
      <c r="B55" s="51">
        <f>+B23/B6*1000</f>
        <v>339.28571428571428</v>
      </c>
      <c r="C55" s="51">
        <f t="shared" ref="C55:G55" si="9">+C23/C6*1000</f>
        <v>369.23076923076923</v>
      </c>
      <c r="D55" s="51">
        <f t="shared" si="9"/>
        <v>360</v>
      </c>
      <c r="E55" s="51">
        <f t="shared" si="9"/>
        <v>441.66666666666663</v>
      </c>
      <c r="F55" s="51">
        <f t="shared" si="9"/>
        <v>382.60869565217394</v>
      </c>
      <c r="G55" s="51">
        <f t="shared" si="9"/>
        <v>380.16528925619838</v>
      </c>
    </row>
    <row r="56" spans="1:14" x14ac:dyDescent="0.25">
      <c r="A56" s="6" t="s">
        <v>376</v>
      </c>
      <c r="B56" s="22"/>
      <c r="C56" s="22"/>
      <c r="D56" s="22"/>
      <c r="E56" s="22"/>
      <c r="F56" s="22"/>
      <c r="G56" s="22"/>
      <c r="H56" s="6"/>
      <c r="I56" s="6"/>
      <c r="J56" s="6"/>
      <c r="K56" s="6"/>
      <c r="L56" s="6"/>
      <c r="M56" s="6"/>
      <c r="N56" s="6"/>
    </row>
    <row r="57" spans="1:14" x14ac:dyDescent="0.25">
      <c r="A57" s="6"/>
      <c r="B57" s="6"/>
      <c r="C57" s="6"/>
      <c r="D57" s="6"/>
      <c r="E57" s="6"/>
      <c r="F57" s="6"/>
      <c r="H57" s="6"/>
      <c r="I57" s="6"/>
      <c r="J57" s="6"/>
      <c r="K57" s="6"/>
      <c r="L57" s="6"/>
      <c r="M57" s="6"/>
      <c r="N57" s="6"/>
    </row>
    <row r="58" spans="1:14" x14ac:dyDescent="0.25">
      <c r="A58" s="36" t="s">
        <v>201</v>
      </c>
      <c r="B58" s="36"/>
      <c r="C58" s="36"/>
      <c r="D58" s="36"/>
      <c r="E58" s="36"/>
      <c r="F58" s="36"/>
      <c r="G58" s="36"/>
      <c r="H58" s="6"/>
      <c r="I58" s="6"/>
      <c r="J58" s="6"/>
      <c r="K58" s="6"/>
      <c r="L58" s="6"/>
      <c r="M58" s="6"/>
      <c r="N58" s="6"/>
    </row>
    <row r="59" spans="1:14" x14ac:dyDescent="0.25">
      <c r="A59" s="6"/>
      <c r="B59" s="22">
        <v>2008</v>
      </c>
      <c r="C59" s="22">
        <v>2009</v>
      </c>
      <c r="D59" s="22">
        <v>2010</v>
      </c>
      <c r="E59" s="22">
        <v>2011</v>
      </c>
      <c r="F59" s="22">
        <v>2012</v>
      </c>
      <c r="G59" s="22">
        <v>2013</v>
      </c>
      <c r="H59" s="6"/>
      <c r="I59" s="6"/>
      <c r="J59" s="6"/>
      <c r="K59" s="6"/>
      <c r="L59" s="6"/>
      <c r="M59" s="6"/>
      <c r="N59" s="6"/>
    </row>
    <row r="60" spans="1:14" ht="30" x14ac:dyDescent="0.25">
      <c r="A60" s="16" t="s">
        <v>204</v>
      </c>
      <c r="B60" s="51">
        <f>+B33/B6*1000</f>
        <v>78.571428571428569</v>
      </c>
      <c r="C60" s="51">
        <f t="shared" ref="C60:G60" si="10">+C33/C6*1000</f>
        <v>69.230769230769241</v>
      </c>
      <c r="D60" s="51">
        <f t="shared" si="10"/>
        <v>104</v>
      </c>
      <c r="E60" s="51">
        <f t="shared" si="10"/>
        <v>137.5</v>
      </c>
      <c r="F60" s="51">
        <f t="shared" si="10"/>
        <v>108.69565217391305</v>
      </c>
      <c r="G60" s="51">
        <f t="shared" si="10"/>
        <v>111.5702479338843</v>
      </c>
      <c r="H60" s="6"/>
      <c r="I60" s="6"/>
      <c r="J60" s="6"/>
      <c r="K60" s="6"/>
      <c r="L60" s="6"/>
      <c r="M60" s="6"/>
      <c r="N60" s="6"/>
    </row>
    <row r="62" spans="1:14" x14ac:dyDescent="0.25">
      <c r="A62" s="36" t="s">
        <v>202</v>
      </c>
      <c r="B62" s="36"/>
      <c r="C62" s="36"/>
      <c r="D62" s="36"/>
      <c r="E62" s="36"/>
      <c r="F62" s="36"/>
      <c r="G62" s="36"/>
    </row>
    <row r="63" spans="1:14" x14ac:dyDescent="0.25">
      <c r="A63" s="6"/>
      <c r="B63" s="22">
        <v>2008</v>
      </c>
      <c r="C63" s="22">
        <v>2009</v>
      </c>
      <c r="D63" s="22">
        <v>2010</v>
      </c>
      <c r="E63" s="22">
        <v>2011</v>
      </c>
      <c r="F63" s="22">
        <v>2012</v>
      </c>
      <c r="G63" s="22">
        <v>2013</v>
      </c>
    </row>
    <row r="64" spans="1:14" ht="30" x14ac:dyDescent="0.25">
      <c r="A64" s="16" t="s">
        <v>203</v>
      </c>
      <c r="B64" s="50">
        <f>+B43/B6*1000</f>
        <v>35.714285714285715</v>
      </c>
      <c r="C64" s="50">
        <f t="shared" ref="C64:G64" si="11">+C43/C6*1000</f>
        <v>46.153846153846153</v>
      </c>
      <c r="D64" s="50">
        <f t="shared" si="11"/>
        <v>52</v>
      </c>
      <c r="E64" s="50">
        <f t="shared" si="11"/>
        <v>58.333333333333336</v>
      </c>
      <c r="F64" s="50">
        <f t="shared" si="11"/>
        <v>43.478260869565219</v>
      </c>
      <c r="G64" s="50">
        <f t="shared" si="11"/>
        <v>45.454545454545453</v>
      </c>
    </row>
    <row r="66" spans="1:15" ht="18" thickBot="1" x14ac:dyDescent="0.35">
      <c r="A66" s="18" t="s">
        <v>182</v>
      </c>
      <c r="B66" s="18"/>
      <c r="C66" s="18"/>
      <c r="D66" s="18"/>
      <c r="E66" s="18"/>
      <c r="F66" s="18"/>
      <c r="G66" s="18"/>
      <c r="H66" s="18"/>
      <c r="I66" s="18"/>
      <c r="J66" s="18"/>
      <c r="K66" s="18"/>
      <c r="L66" s="18"/>
      <c r="M66" s="18"/>
      <c r="N66" s="18"/>
      <c r="O66" s="6"/>
    </row>
    <row r="67" spans="1:15" ht="15.75" thickTop="1" x14ac:dyDescent="0.25">
      <c r="A67" s="6"/>
      <c r="B67" s="6"/>
      <c r="C67" s="6"/>
      <c r="D67" s="6"/>
      <c r="E67" s="6"/>
      <c r="F67" s="6"/>
      <c r="H67" s="6"/>
      <c r="I67" s="6"/>
      <c r="J67" s="6"/>
      <c r="K67" s="6"/>
      <c r="L67" s="6"/>
      <c r="M67" s="6"/>
      <c r="N67" s="6"/>
      <c r="O67" s="6"/>
    </row>
    <row r="68" spans="1:15" ht="15.75" thickBot="1" x14ac:dyDescent="0.3">
      <c r="A68" s="49" t="s">
        <v>183</v>
      </c>
      <c r="B68" s="49"/>
      <c r="C68" s="49"/>
      <c r="D68" s="49"/>
      <c r="E68" s="49"/>
      <c r="F68" s="49"/>
      <c r="G68" s="90"/>
      <c r="H68" s="6"/>
      <c r="I68" s="6"/>
      <c r="J68" s="6"/>
      <c r="K68" s="6"/>
      <c r="L68" s="6"/>
      <c r="M68" s="6"/>
      <c r="N68" s="6"/>
      <c r="O68" s="6"/>
    </row>
    <row r="69" spans="1:15" x14ac:dyDescent="0.25">
      <c r="A69" s="6"/>
      <c r="B69" s="22">
        <v>2008</v>
      </c>
      <c r="C69" s="22">
        <v>2009</v>
      </c>
      <c r="D69" s="22">
        <v>2010</v>
      </c>
      <c r="E69" s="22">
        <v>2011</v>
      </c>
      <c r="F69" s="22">
        <v>2012</v>
      </c>
      <c r="G69" s="22">
        <v>2013</v>
      </c>
      <c r="H69" s="6"/>
      <c r="I69" s="6"/>
      <c r="J69" s="6"/>
      <c r="K69" s="6"/>
      <c r="L69" s="6"/>
      <c r="M69" s="6"/>
      <c r="N69" s="6"/>
      <c r="O69" s="6"/>
    </row>
    <row r="70" spans="1:15" x14ac:dyDescent="0.25">
      <c r="A70" s="16" t="s">
        <v>186</v>
      </c>
      <c r="B70" s="22"/>
      <c r="C70" s="22"/>
      <c r="D70" s="22"/>
      <c r="E70" s="22"/>
      <c r="F70" s="22"/>
      <c r="G70" s="22"/>
      <c r="H70" s="6"/>
      <c r="I70" s="6"/>
      <c r="J70" s="6"/>
      <c r="K70" s="6"/>
      <c r="L70" s="6"/>
      <c r="M70" s="6"/>
      <c r="N70" s="6"/>
      <c r="O70" s="6"/>
    </row>
    <row r="71" spans="1:15" x14ac:dyDescent="0.25">
      <c r="A71" s="6" t="s">
        <v>187</v>
      </c>
      <c r="B71" s="22"/>
      <c r="C71" s="22"/>
      <c r="D71" s="22"/>
      <c r="E71" s="22"/>
      <c r="F71" s="22"/>
      <c r="G71" s="22"/>
      <c r="H71" s="6"/>
      <c r="I71" s="6"/>
      <c r="J71" s="6"/>
      <c r="K71" s="6"/>
      <c r="L71" s="6"/>
      <c r="M71" s="6"/>
      <c r="N71" s="6"/>
      <c r="O71" s="6"/>
    </row>
    <row r="72" spans="1:15" x14ac:dyDescent="0.25">
      <c r="A72" s="6"/>
      <c r="B72" s="6"/>
      <c r="C72" s="6"/>
      <c r="D72" s="6"/>
      <c r="E72" s="6"/>
      <c r="F72" s="6"/>
      <c r="H72" s="6"/>
      <c r="I72" s="6"/>
      <c r="J72" s="6"/>
      <c r="K72" s="6"/>
      <c r="L72" s="6"/>
      <c r="M72" s="6"/>
      <c r="N72" s="6"/>
      <c r="O72" s="6"/>
    </row>
    <row r="73" spans="1:15" x14ac:dyDescent="0.25">
      <c r="A73" s="36" t="s">
        <v>184</v>
      </c>
      <c r="B73" s="36"/>
      <c r="C73" s="36"/>
      <c r="D73" s="36"/>
      <c r="E73" s="36"/>
      <c r="F73" s="36"/>
      <c r="G73" s="36"/>
      <c r="H73" s="6"/>
      <c r="I73" s="6"/>
      <c r="J73" s="6"/>
      <c r="K73" s="6"/>
      <c r="L73" s="6"/>
      <c r="M73" s="6"/>
      <c r="N73" s="6"/>
      <c r="O73" s="6"/>
    </row>
    <row r="74" spans="1:15" x14ac:dyDescent="0.25">
      <c r="A74" s="6"/>
      <c r="B74" s="22">
        <v>2008</v>
      </c>
      <c r="C74" s="22">
        <v>2009</v>
      </c>
      <c r="D74" s="22">
        <v>2010</v>
      </c>
      <c r="E74" s="22">
        <v>2011</v>
      </c>
      <c r="F74" s="22">
        <v>2012</v>
      </c>
      <c r="G74" s="22">
        <v>2013</v>
      </c>
      <c r="H74" s="6"/>
      <c r="I74" s="6"/>
      <c r="J74" s="6"/>
      <c r="K74" s="6"/>
      <c r="L74" s="6"/>
      <c r="M74" s="6"/>
      <c r="N74" s="6"/>
      <c r="O74" s="6"/>
    </row>
    <row r="75" spans="1:15" x14ac:dyDescent="0.25">
      <c r="A75" s="16" t="s">
        <v>186</v>
      </c>
      <c r="B75" s="22"/>
      <c r="C75" s="22"/>
      <c r="D75" s="22"/>
      <c r="E75" s="22"/>
      <c r="F75" s="22"/>
      <c r="G75" s="22"/>
      <c r="H75" s="6"/>
      <c r="I75" s="6"/>
      <c r="J75" s="6"/>
      <c r="K75" s="6"/>
      <c r="L75" s="6"/>
      <c r="M75" s="6"/>
      <c r="N75" s="6"/>
      <c r="O75" s="6"/>
    </row>
    <row r="76" spans="1:15" s="6" customFormat="1" x14ac:dyDescent="0.25">
      <c r="A76" s="16" t="s">
        <v>188</v>
      </c>
      <c r="B76" s="22"/>
      <c r="C76" s="22"/>
      <c r="D76" s="22"/>
      <c r="E76" s="22"/>
      <c r="F76" s="22"/>
      <c r="G76" s="22"/>
    </row>
    <row r="77" spans="1:15" s="6" customFormat="1" x14ac:dyDescent="0.25">
      <c r="A77" s="16" t="s">
        <v>189</v>
      </c>
      <c r="B77" s="22"/>
      <c r="C77" s="22"/>
      <c r="D77" s="22"/>
      <c r="E77" s="22"/>
      <c r="F77" s="22"/>
      <c r="G77" s="22"/>
    </row>
    <row r="78" spans="1:15" x14ac:dyDescent="0.25">
      <c r="A78" s="6"/>
      <c r="B78" s="6"/>
      <c r="C78" s="6"/>
      <c r="D78" s="6"/>
      <c r="E78" s="6"/>
      <c r="F78" s="6"/>
      <c r="H78" s="6"/>
      <c r="I78" s="6"/>
      <c r="J78" s="6"/>
      <c r="K78" s="6"/>
      <c r="L78" s="6"/>
      <c r="M78" s="6"/>
      <c r="N78" s="6"/>
      <c r="O78" s="6"/>
    </row>
    <row r="79" spans="1:15" x14ac:dyDescent="0.25">
      <c r="A79" s="36" t="s">
        <v>185</v>
      </c>
      <c r="B79" s="36"/>
      <c r="C79" s="36"/>
      <c r="D79" s="36"/>
      <c r="E79" s="36"/>
      <c r="F79" s="36"/>
      <c r="G79" s="36"/>
      <c r="H79" s="6"/>
      <c r="I79" s="6"/>
      <c r="J79" s="6"/>
      <c r="K79" s="6"/>
      <c r="L79" s="6"/>
      <c r="M79" s="6"/>
      <c r="N79" s="6"/>
      <c r="O79" s="6"/>
    </row>
    <row r="80" spans="1:15" x14ac:dyDescent="0.25">
      <c r="A80" s="6"/>
      <c r="B80" s="22">
        <v>2008</v>
      </c>
      <c r="C80" s="22">
        <v>2009</v>
      </c>
      <c r="D80" s="22">
        <v>2010</v>
      </c>
      <c r="E80" s="22">
        <v>2011</v>
      </c>
      <c r="F80" s="22">
        <v>2012</v>
      </c>
      <c r="G80" s="22">
        <v>2013</v>
      </c>
      <c r="H80" s="6"/>
      <c r="I80" s="6"/>
      <c r="J80" s="6"/>
      <c r="K80" s="6"/>
      <c r="L80" s="6"/>
      <c r="M80" s="6"/>
      <c r="N80" s="6"/>
      <c r="O80" s="6"/>
    </row>
    <row r="81" spans="1:15" x14ac:dyDescent="0.25">
      <c r="A81" s="16" t="s">
        <v>190</v>
      </c>
      <c r="B81" s="22"/>
      <c r="C81" s="22"/>
      <c r="D81" s="22"/>
      <c r="E81" s="22"/>
      <c r="F81" s="22"/>
      <c r="G81" s="22"/>
      <c r="H81" s="6"/>
      <c r="I81" s="6"/>
      <c r="J81" s="6"/>
      <c r="K81" s="6"/>
      <c r="L81" s="6"/>
      <c r="M81" s="6"/>
      <c r="N81" s="6"/>
      <c r="O81" s="6"/>
    </row>
    <row r="83" spans="1:15" ht="18" thickBot="1" x14ac:dyDescent="0.35">
      <c r="A83" s="18" t="s">
        <v>192</v>
      </c>
      <c r="B83" s="18"/>
      <c r="C83" s="18"/>
      <c r="D83" s="18"/>
      <c r="E83" s="18"/>
      <c r="F83" s="18"/>
      <c r="G83" s="18"/>
      <c r="H83" s="18"/>
      <c r="I83" s="18"/>
      <c r="J83" s="18"/>
      <c r="K83" s="18"/>
      <c r="L83" s="18"/>
      <c r="M83" s="18"/>
      <c r="N83" s="18"/>
    </row>
    <row r="84" spans="1:15" ht="15.75" thickTop="1" x14ac:dyDescent="0.25">
      <c r="A84" s="6"/>
      <c r="B84" s="6"/>
      <c r="C84" s="6"/>
      <c r="D84" s="6"/>
      <c r="E84" s="6"/>
      <c r="F84" s="6"/>
      <c r="H84" s="6"/>
      <c r="I84" s="6"/>
      <c r="J84" s="6"/>
      <c r="K84" s="6"/>
      <c r="L84" s="6"/>
      <c r="M84" s="6"/>
      <c r="N84" s="6"/>
    </row>
    <row r="85" spans="1:15" ht="15.75" thickBot="1" x14ac:dyDescent="0.3">
      <c r="A85" s="49" t="s">
        <v>193</v>
      </c>
      <c r="B85" s="49"/>
      <c r="C85" s="49"/>
      <c r="D85" s="49"/>
      <c r="E85" s="49"/>
      <c r="F85" s="49"/>
      <c r="G85" s="90"/>
      <c r="H85" s="6"/>
      <c r="I85" s="6"/>
      <c r="J85" s="6"/>
      <c r="K85" s="6"/>
      <c r="L85" s="6"/>
      <c r="M85" s="6"/>
      <c r="N85" s="6"/>
    </row>
    <row r="86" spans="1:15" x14ac:dyDescent="0.25">
      <c r="A86" s="6"/>
      <c r="B86" s="22">
        <v>2008</v>
      </c>
      <c r="C86" s="22">
        <v>2009</v>
      </c>
      <c r="D86" s="22">
        <v>2010</v>
      </c>
      <c r="E86" s="22">
        <v>2011</v>
      </c>
      <c r="F86" s="22">
        <v>2012</v>
      </c>
      <c r="G86" s="22">
        <v>2013</v>
      </c>
      <c r="H86" s="6"/>
      <c r="I86" s="6"/>
      <c r="J86" s="6"/>
      <c r="K86" s="6"/>
      <c r="L86" s="6"/>
      <c r="M86" s="6"/>
      <c r="N86" s="6"/>
    </row>
    <row r="87" spans="1:15" x14ac:dyDescent="0.25">
      <c r="A87" s="16" t="s">
        <v>196</v>
      </c>
      <c r="B87" s="22"/>
      <c r="C87" s="22"/>
      <c r="D87" s="22"/>
      <c r="E87" s="22"/>
      <c r="F87" s="22"/>
      <c r="G87" s="22"/>
      <c r="H87" s="6"/>
      <c r="I87" s="6"/>
      <c r="J87" s="6"/>
      <c r="K87" s="6"/>
      <c r="L87" s="6"/>
      <c r="M87" s="6"/>
      <c r="N87" s="6"/>
    </row>
    <row r="88" spans="1:15" x14ac:dyDescent="0.25">
      <c r="A88" s="6" t="s">
        <v>371</v>
      </c>
      <c r="B88" s="196" t="str">
        <f>IF(B5&gt;0,B87/B5,"")</f>
        <v/>
      </c>
      <c r="C88" s="196" t="str">
        <f t="shared" ref="C88:G88" si="12">IF(C5&gt;0,C87/C5,"")</f>
        <v/>
      </c>
      <c r="D88" s="196" t="str">
        <f t="shared" si="12"/>
        <v/>
      </c>
      <c r="E88" s="196" t="str">
        <f t="shared" si="12"/>
        <v/>
      </c>
      <c r="F88" s="196" t="str">
        <f t="shared" si="12"/>
        <v/>
      </c>
      <c r="G88" s="196" t="str">
        <f t="shared" si="12"/>
        <v/>
      </c>
      <c r="H88" s="6"/>
      <c r="I88" s="6"/>
      <c r="J88" s="6"/>
      <c r="K88" s="6"/>
      <c r="L88" s="6"/>
      <c r="M88" s="6"/>
      <c r="N88" s="6"/>
    </row>
    <row r="89" spans="1:15" x14ac:dyDescent="0.25">
      <c r="A89" s="6"/>
      <c r="B89" s="6"/>
      <c r="C89" s="6"/>
      <c r="D89" s="6"/>
      <c r="E89" s="6"/>
      <c r="F89" s="6"/>
      <c r="H89" s="6"/>
      <c r="I89" s="6"/>
      <c r="J89" s="6"/>
      <c r="K89" s="6"/>
      <c r="L89" s="6"/>
      <c r="M89" s="6"/>
      <c r="N89" s="6"/>
    </row>
    <row r="90" spans="1:15" x14ac:dyDescent="0.25">
      <c r="A90" s="36" t="s">
        <v>194</v>
      </c>
      <c r="B90" s="36"/>
      <c r="C90" s="36"/>
      <c r="D90" s="36"/>
      <c r="E90" s="36"/>
      <c r="F90" s="36"/>
      <c r="G90" s="36"/>
      <c r="H90" s="6"/>
      <c r="I90" s="6"/>
      <c r="J90" s="6"/>
      <c r="K90" s="6"/>
      <c r="L90" s="6"/>
      <c r="M90" s="6"/>
      <c r="N90" s="6"/>
    </row>
    <row r="91" spans="1:15" x14ac:dyDescent="0.25">
      <c r="A91" s="6"/>
      <c r="B91" s="22">
        <v>2008</v>
      </c>
      <c r="C91" s="22">
        <v>2009</v>
      </c>
      <c r="D91" s="22">
        <v>2010</v>
      </c>
      <c r="E91" s="22">
        <v>2011</v>
      </c>
      <c r="F91" s="22">
        <v>2012</v>
      </c>
      <c r="G91" s="22">
        <v>2013</v>
      </c>
      <c r="H91" s="6"/>
      <c r="I91" s="6"/>
      <c r="J91" s="6"/>
      <c r="K91" s="6"/>
      <c r="L91" s="6"/>
      <c r="M91" s="6"/>
      <c r="N91" s="6"/>
    </row>
    <row r="92" spans="1:15" x14ac:dyDescent="0.25">
      <c r="A92" s="16" t="s">
        <v>195</v>
      </c>
      <c r="B92" s="22"/>
      <c r="C92" s="22"/>
      <c r="D92" s="22"/>
      <c r="E92" s="22"/>
      <c r="F92" s="22"/>
      <c r="G92" s="22"/>
      <c r="H92" s="6"/>
      <c r="I92" s="6"/>
      <c r="J92" s="6"/>
      <c r="K92" s="6"/>
      <c r="L92" s="6"/>
      <c r="M92" s="6"/>
      <c r="N92" s="6"/>
    </row>
    <row r="93" spans="1:15" x14ac:dyDescent="0.25">
      <c r="A93" s="6" t="s">
        <v>371</v>
      </c>
      <c r="B93" s="196" t="str">
        <f>IF(B5&gt;0,B92/B5,"")</f>
        <v/>
      </c>
      <c r="C93" s="196" t="str">
        <f t="shared" ref="C93:G93" si="13">IF(C5&gt;0,C92/C5,"")</f>
        <v/>
      </c>
      <c r="D93" s="196" t="str">
        <f t="shared" si="13"/>
        <v/>
      </c>
      <c r="E93" s="196" t="str">
        <f t="shared" si="13"/>
        <v/>
      </c>
      <c r="F93" s="196" t="str">
        <f t="shared" si="13"/>
        <v/>
      </c>
      <c r="G93" s="196" t="str">
        <f t="shared" si="13"/>
        <v/>
      </c>
      <c r="H93" s="6"/>
      <c r="I93" s="6"/>
      <c r="J93" s="6"/>
      <c r="K93" s="6"/>
      <c r="L93" s="6"/>
      <c r="M93" s="6"/>
      <c r="N93" s="6"/>
    </row>
    <row r="94" spans="1:15" x14ac:dyDescent="0.25">
      <c r="A94" s="6"/>
      <c r="B94" s="6"/>
      <c r="C94" s="6"/>
      <c r="D94" s="6"/>
      <c r="E94" s="6"/>
      <c r="F94" s="6"/>
      <c r="H94" s="6"/>
      <c r="I94" s="6"/>
      <c r="J94" s="6"/>
      <c r="K94" s="6"/>
      <c r="L94" s="6"/>
      <c r="M94" s="6"/>
      <c r="N94" s="6"/>
    </row>
    <row r="95" spans="1:15" x14ac:dyDescent="0.25">
      <c r="A95" s="36" t="s">
        <v>198</v>
      </c>
      <c r="B95" s="36"/>
      <c r="C95" s="36"/>
      <c r="D95" s="36"/>
      <c r="E95" s="36"/>
      <c r="F95" s="36"/>
      <c r="G95" s="36"/>
      <c r="H95" s="6"/>
      <c r="I95" s="6"/>
      <c r="J95" s="6"/>
      <c r="K95" s="6"/>
      <c r="L95" s="6"/>
      <c r="M95" s="6"/>
      <c r="N95" s="6"/>
    </row>
    <row r="96" spans="1:15" x14ac:dyDescent="0.25">
      <c r="A96" s="6"/>
      <c r="B96" s="22">
        <v>2008</v>
      </c>
      <c r="C96" s="22">
        <v>2009</v>
      </c>
      <c r="D96" s="22">
        <v>2010</v>
      </c>
      <c r="E96" s="22">
        <v>2011</v>
      </c>
      <c r="F96" s="22">
        <v>2012</v>
      </c>
      <c r="G96" s="22">
        <v>2013</v>
      </c>
      <c r="H96" s="6"/>
      <c r="I96" s="6"/>
      <c r="J96" s="6"/>
      <c r="K96" s="6"/>
      <c r="L96" s="6"/>
      <c r="M96" s="6"/>
      <c r="N96" s="6"/>
    </row>
    <row r="97" spans="1:14" x14ac:dyDescent="0.25">
      <c r="A97" s="16" t="s">
        <v>197</v>
      </c>
      <c r="B97" s="22"/>
      <c r="C97" s="22"/>
      <c r="D97" s="22"/>
      <c r="E97" s="22"/>
      <c r="F97" s="22"/>
      <c r="G97" s="22"/>
      <c r="H97" s="6"/>
      <c r="I97" s="6"/>
      <c r="J97" s="6"/>
      <c r="K97" s="6"/>
      <c r="L97" s="6"/>
      <c r="M97" s="6"/>
      <c r="N97" s="6"/>
    </row>
    <row r="98" spans="1:14" x14ac:dyDescent="0.25">
      <c r="A98" s="6" t="s">
        <v>371</v>
      </c>
      <c r="B98" s="196" t="str">
        <f>IF(B5&gt;0,B97/B5,"")</f>
        <v/>
      </c>
      <c r="C98" s="196" t="str">
        <f t="shared" ref="C98:G98" si="14">IF(C5&gt;0,C97/C5,"")</f>
        <v/>
      </c>
      <c r="D98" s="196" t="str">
        <f t="shared" si="14"/>
        <v/>
      </c>
      <c r="E98" s="196" t="str">
        <f t="shared" si="14"/>
        <v/>
      </c>
      <c r="F98" s="196" t="str">
        <f t="shared" si="14"/>
        <v/>
      </c>
      <c r="G98" s="196" t="str">
        <f t="shared" si="14"/>
        <v/>
      </c>
    </row>
  </sheetData>
  <pageMargins left="0.7" right="0.7" top="0.75" bottom="0.75" header="0.3" footer="0.3"/>
  <pageSetup paperSize="9" scale="91" orientation="portrait" r:id="rId1"/>
  <rowBreaks count="1" manualBreakCount="1">
    <brk id="50" max="25" man="1"/>
  </rowBreaks>
  <colBreaks count="2" manualBreakCount="2">
    <brk id="7" max="1048575" man="1"/>
    <brk id="16" max="97"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59999389629810485"/>
    <pageSetUpPr fitToPage="1"/>
  </sheetPr>
  <dimension ref="A1:L45"/>
  <sheetViews>
    <sheetView zoomScale="90" zoomScaleNormal="90" workbookViewId="0">
      <pane xSplit="1" ySplit="2" topLeftCell="B3" activePane="bottomRight" state="frozen"/>
      <selection pane="topRight" activeCell="B1" sqref="B1"/>
      <selection pane="bottomLeft" activeCell="A3" sqref="A3"/>
      <selection pane="bottomRight" activeCell="B1" sqref="B1"/>
    </sheetView>
  </sheetViews>
  <sheetFormatPr defaultRowHeight="15" x14ac:dyDescent="0.25"/>
  <cols>
    <col min="1" max="1" width="2.85546875" style="3" customWidth="1"/>
    <col min="2" max="2" width="47.7109375" style="16" customWidth="1"/>
    <col min="3" max="3" width="40.42578125" style="16" customWidth="1"/>
    <col min="4" max="4" width="51.5703125" style="16" customWidth="1"/>
    <col min="5" max="5" width="23.28515625" style="16" customWidth="1"/>
    <col min="6" max="6" width="52.140625" style="102" customWidth="1"/>
  </cols>
  <sheetData>
    <row r="1" spans="1:12" s="17" customFormat="1" ht="20.25" thickBot="1" x14ac:dyDescent="0.35">
      <c r="A1" s="75"/>
      <c r="B1" s="117" t="str">
        <f>+Yhteenveto!B3</f>
        <v>Tehtaan nimi</v>
      </c>
      <c r="C1" s="243" t="s">
        <v>162</v>
      </c>
      <c r="D1" s="243"/>
      <c r="E1" s="243"/>
      <c r="F1" s="116" t="s">
        <v>127</v>
      </c>
    </row>
    <row r="2" spans="1:12" ht="55.5" thickTop="1" thickBot="1" x14ac:dyDescent="0.3">
      <c r="B2" s="105" t="s">
        <v>426</v>
      </c>
      <c r="C2" s="105" t="s">
        <v>62</v>
      </c>
      <c r="D2" s="105" t="s">
        <v>419</v>
      </c>
      <c r="E2" s="106" t="s">
        <v>423</v>
      </c>
      <c r="F2" s="118" t="s">
        <v>127</v>
      </c>
    </row>
    <row r="3" spans="1:12" s="6" customFormat="1" thickTop="1" x14ac:dyDescent="0.3">
      <c r="A3" s="3"/>
      <c r="F3" s="5"/>
    </row>
    <row r="4" spans="1:12" x14ac:dyDescent="0.25">
      <c r="A4" s="11">
        <v>1</v>
      </c>
      <c r="B4" s="13" t="s">
        <v>0</v>
      </c>
      <c r="C4" s="119"/>
      <c r="D4" s="119"/>
      <c r="E4" s="119"/>
      <c r="F4" s="99"/>
      <c r="G4" s="6"/>
      <c r="H4" s="6"/>
      <c r="I4" s="6"/>
      <c r="J4" s="6"/>
      <c r="K4" s="6"/>
      <c r="L4" s="7"/>
    </row>
    <row r="5" spans="1:12" ht="60" x14ac:dyDescent="0.25">
      <c r="A5" s="11"/>
      <c r="B5" s="15" t="s">
        <v>25</v>
      </c>
      <c r="C5" s="119"/>
      <c r="D5" s="119"/>
      <c r="E5" s="119"/>
      <c r="F5" s="100" t="s">
        <v>361</v>
      </c>
      <c r="G5" s="6"/>
      <c r="H5" s="6"/>
      <c r="I5" s="6"/>
      <c r="J5" s="6"/>
      <c r="K5" s="6"/>
    </row>
    <row r="6" spans="1:12" ht="60" x14ac:dyDescent="0.25">
      <c r="A6" s="11"/>
      <c r="B6" s="15" t="s">
        <v>26</v>
      </c>
      <c r="C6" s="119"/>
      <c r="D6" s="119"/>
      <c r="E6" s="119"/>
      <c r="F6" s="101" t="s">
        <v>131</v>
      </c>
      <c r="G6" s="6"/>
      <c r="H6" s="6"/>
      <c r="I6" s="6"/>
      <c r="J6" s="6"/>
      <c r="K6" s="6"/>
      <c r="L6" s="7"/>
    </row>
    <row r="7" spans="1:12" ht="45" x14ac:dyDescent="0.25">
      <c r="A7" s="11"/>
      <c r="B7" s="15" t="s">
        <v>27</v>
      </c>
      <c r="C7" s="119"/>
      <c r="D7" s="119"/>
      <c r="E7" s="119"/>
      <c r="F7" s="5"/>
      <c r="G7" s="6"/>
      <c r="H7" s="6"/>
      <c r="I7" s="6"/>
      <c r="J7" s="6"/>
      <c r="K7" s="6"/>
    </row>
    <row r="8" spans="1:12" ht="45" x14ac:dyDescent="0.25">
      <c r="A8" s="11"/>
      <c r="B8" s="15" t="s">
        <v>40</v>
      </c>
      <c r="C8" s="119"/>
      <c r="D8" s="119"/>
      <c r="E8" s="119"/>
      <c r="F8" s="101" t="s">
        <v>132</v>
      </c>
      <c r="G8" s="6"/>
      <c r="H8" s="6"/>
      <c r="I8" s="6"/>
      <c r="J8" s="6"/>
      <c r="K8" s="6"/>
      <c r="L8" s="7"/>
    </row>
    <row r="9" spans="1:12" ht="30" x14ac:dyDescent="0.25">
      <c r="A9" s="11"/>
      <c r="B9" s="15" t="s">
        <v>28</v>
      </c>
      <c r="C9" s="119"/>
      <c r="D9" s="119"/>
      <c r="E9" s="119"/>
      <c r="F9" s="102" t="s">
        <v>14</v>
      </c>
      <c r="G9" s="6"/>
      <c r="H9" s="6"/>
      <c r="I9" s="6"/>
      <c r="J9" s="6"/>
      <c r="K9" s="6"/>
    </row>
    <row r="10" spans="1:12" ht="30" x14ac:dyDescent="0.25">
      <c r="A10" s="11"/>
      <c r="B10" s="15" t="s">
        <v>16</v>
      </c>
      <c r="C10" s="119"/>
      <c r="D10" s="119"/>
      <c r="E10" s="119"/>
      <c r="F10" s="101" t="s">
        <v>29</v>
      </c>
      <c r="G10" s="6"/>
      <c r="H10" s="6"/>
      <c r="I10" s="6"/>
      <c r="J10" s="6"/>
      <c r="K10" s="6"/>
      <c r="L10" s="7"/>
    </row>
    <row r="11" spans="1:12" ht="45" x14ac:dyDescent="0.25">
      <c r="A11" s="11"/>
      <c r="B11" s="15" t="s">
        <v>41</v>
      </c>
      <c r="C11" s="119"/>
      <c r="D11" s="119"/>
      <c r="E11" s="119"/>
      <c r="F11" s="101" t="s">
        <v>424</v>
      </c>
      <c r="G11" s="6"/>
      <c r="H11" s="6"/>
      <c r="I11" s="6"/>
      <c r="J11" s="6"/>
      <c r="K11" s="6"/>
      <c r="L11" s="7"/>
    </row>
    <row r="12" spans="1:12" s="6" customFormat="1" ht="14.45" x14ac:dyDescent="0.3">
      <c r="A12" s="11"/>
      <c r="B12" s="15"/>
      <c r="C12" s="119"/>
      <c r="D12" s="119"/>
      <c r="E12" s="120"/>
      <c r="F12" s="101"/>
      <c r="L12" s="7"/>
    </row>
    <row r="13" spans="1:12" ht="30" x14ac:dyDescent="0.25">
      <c r="A13" s="202">
        <v>2</v>
      </c>
      <c r="B13" s="13" t="s">
        <v>15</v>
      </c>
      <c r="C13" s="119"/>
      <c r="D13" s="119"/>
      <c r="E13" s="119"/>
      <c r="F13" s="99"/>
      <c r="G13" s="6"/>
      <c r="H13" s="6"/>
      <c r="I13" s="6"/>
      <c r="J13" s="6"/>
      <c r="K13" s="6"/>
      <c r="L13" s="7"/>
    </row>
    <row r="14" spans="1:12" x14ac:dyDescent="0.25">
      <c r="A14" s="11"/>
      <c r="B14" s="15" t="s">
        <v>42</v>
      </c>
      <c r="C14" s="119"/>
      <c r="D14" s="119"/>
      <c r="E14" s="119"/>
      <c r="F14" s="99"/>
      <c r="G14" s="6"/>
      <c r="H14" s="6"/>
      <c r="I14" s="6"/>
      <c r="J14" s="6"/>
      <c r="K14" s="6"/>
      <c r="L14" s="7"/>
    </row>
    <row r="15" spans="1:12" ht="30" x14ac:dyDescent="0.25">
      <c r="A15" s="11"/>
      <c r="B15" s="15" t="s">
        <v>43</v>
      </c>
      <c r="C15" s="119"/>
      <c r="D15" s="119"/>
      <c r="E15" s="119"/>
      <c r="F15" s="103"/>
      <c r="G15" s="6"/>
      <c r="H15" s="6"/>
      <c r="I15" s="6"/>
      <c r="J15" s="6"/>
      <c r="K15" s="6"/>
      <c r="L15" s="7"/>
    </row>
    <row r="16" spans="1:12" ht="75" x14ac:dyDescent="0.25">
      <c r="A16" s="11"/>
      <c r="B16" s="15" t="s">
        <v>44</v>
      </c>
      <c r="C16" s="119"/>
      <c r="D16" s="119"/>
      <c r="E16" s="119"/>
      <c r="F16" s="102" t="s">
        <v>17</v>
      </c>
      <c r="G16" s="6"/>
      <c r="H16" s="6"/>
      <c r="I16" s="6"/>
      <c r="J16" s="6"/>
      <c r="K16" s="6"/>
    </row>
    <row r="17" spans="1:12" s="6" customFormat="1" x14ac:dyDescent="0.25">
      <c r="A17" s="11"/>
      <c r="B17" s="15"/>
      <c r="C17" s="119"/>
      <c r="D17" s="119"/>
      <c r="E17" s="120"/>
      <c r="F17" s="102"/>
    </row>
    <row r="18" spans="1:12" x14ac:dyDescent="0.25">
      <c r="A18" s="11">
        <v>3</v>
      </c>
      <c r="B18" s="13" t="s">
        <v>126</v>
      </c>
      <c r="C18" s="119"/>
      <c r="D18" s="119"/>
      <c r="E18" s="119"/>
      <c r="F18" s="99"/>
      <c r="G18" s="6"/>
      <c r="H18" s="6"/>
      <c r="I18" s="6"/>
      <c r="J18" s="6"/>
      <c r="K18" s="6"/>
      <c r="L18" s="6"/>
    </row>
    <row r="19" spans="1:12" ht="30" x14ac:dyDescent="0.25">
      <c r="A19" s="11"/>
      <c r="B19" s="15" t="s">
        <v>128</v>
      </c>
      <c r="C19" s="119"/>
      <c r="D19" s="119"/>
      <c r="E19" s="119"/>
      <c r="F19" s="99"/>
      <c r="G19" s="6"/>
      <c r="H19" s="6"/>
      <c r="I19" s="6"/>
      <c r="J19" s="6"/>
      <c r="K19" s="6"/>
      <c r="L19" s="6"/>
    </row>
    <row r="20" spans="1:12" ht="30" x14ac:dyDescent="0.25">
      <c r="A20" s="11"/>
      <c r="B20" s="15" t="s">
        <v>129</v>
      </c>
      <c r="C20" s="119"/>
      <c r="D20" s="119"/>
      <c r="E20" s="119"/>
      <c r="F20" s="99"/>
      <c r="G20" s="6"/>
      <c r="H20" s="6"/>
      <c r="I20" s="6"/>
      <c r="J20" s="6"/>
      <c r="K20" s="6"/>
      <c r="L20" s="6"/>
    </row>
    <row r="21" spans="1:12" ht="30" x14ac:dyDescent="0.25">
      <c r="A21" s="11"/>
      <c r="B21" s="15" t="s">
        <v>133</v>
      </c>
      <c r="C21" s="119"/>
      <c r="D21" s="119"/>
      <c r="E21" s="119"/>
      <c r="F21" s="99"/>
      <c r="G21" s="6"/>
      <c r="H21" s="6"/>
      <c r="I21" s="6"/>
      <c r="J21" s="6"/>
      <c r="K21" s="6"/>
      <c r="L21" s="6"/>
    </row>
    <row r="22" spans="1:12" ht="30" x14ac:dyDescent="0.25">
      <c r="A22" s="11"/>
      <c r="B22" s="15" t="s">
        <v>130</v>
      </c>
      <c r="C22" s="119"/>
      <c r="D22" s="119"/>
      <c r="E22" s="119"/>
      <c r="F22" s="99"/>
      <c r="G22" s="6"/>
      <c r="H22" s="6"/>
      <c r="I22" s="6"/>
      <c r="J22" s="6"/>
      <c r="K22" s="6"/>
      <c r="L22" s="6"/>
    </row>
    <row r="23" spans="1:12" x14ac:dyDescent="0.25">
      <c r="A23" s="11"/>
      <c r="B23" s="119" t="s">
        <v>442</v>
      </c>
      <c r="C23" s="119"/>
      <c r="D23" s="119"/>
      <c r="E23" s="119"/>
      <c r="F23" s="99"/>
      <c r="G23" s="6"/>
      <c r="H23" s="6"/>
      <c r="I23" s="6"/>
      <c r="J23" s="6"/>
      <c r="K23" s="6"/>
      <c r="L23" s="6"/>
    </row>
    <row r="24" spans="1:12" x14ac:dyDescent="0.25">
      <c r="A24" s="11"/>
      <c r="B24" s="15" t="s">
        <v>59</v>
      </c>
      <c r="C24" s="119"/>
      <c r="D24" s="119"/>
      <c r="E24" s="119"/>
      <c r="F24" s="99"/>
      <c r="G24" s="6"/>
      <c r="H24" s="6"/>
      <c r="I24" s="6"/>
      <c r="J24" s="6"/>
      <c r="K24" s="6"/>
      <c r="L24" s="6"/>
    </row>
    <row r="25" spans="1:12" ht="30" x14ac:dyDescent="0.25">
      <c r="A25" s="11"/>
      <c r="B25" s="15" t="s">
        <v>45</v>
      </c>
      <c r="C25" s="119"/>
      <c r="D25" s="119"/>
      <c r="E25" s="119"/>
      <c r="F25" s="103"/>
      <c r="G25" s="6"/>
      <c r="H25" s="6"/>
      <c r="I25" s="6"/>
      <c r="J25" s="6"/>
      <c r="K25" s="6"/>
      <c r="L25" s="6"/>
    </row>
    <row r="26" spans="1:12" ht="30" x14ac:dyDescent="0.25">
      <c r="A26" s="11"/>
      <c r="B26" s="15" t="s">
        <v>46</v>
      </c>
      <c r="C26" s="119"/>
      <c r="D26" s="119"/>
      <c r="E26" s="119"/>
      <c r="F26" s="103"/>
      <c r="G26" s="6"/>
      <c r="H26" s="6"/>
      <c r="I26" s="6"/>
      <c r="J26" s="6"/>
      <c r="K26" s="6"/>
      <c r="L26" s="6"/>
    </row>
    <row r="27" spans="1:12" ht="30" x14ac:dyDescent="0.25">
      <c r="A27" s="11"/>
      <c r="B27" s="15" t="s">
        <v>47</v>
      </c>
      <c r="C27" s="119"/>
      <c r="D27" s="119"/>
      <c r="E27" s="119"/>
      <c r="F27" s="103"/>
      <c r="G27" s="6"/>
      <c r="H27" s="6"/>
      <c r="I27" s="6"/>
      <c r="J27" s="6"/>
      <c r="K27" s="6"/>
      <c r="L27" s="6"/>
    </row>
    <row r="28" spans="1:12" s="6" customFormat="1" x14ac:dyDescent="0.25">
      <c r="A28" s="11"/>
      <c r="B28" s="15"/>
      <c r="C28" s="121"/>
      <c r="D28" s="121"/>
      <c r="E28" s="120"/>
      <c r="F28" s="103"/>
    </row>
    <row r="29" spans="1:12" s="6" customFormat="1" x14ac:dyDescent="0.25">
      <c r="A29" s="73">
        <v>4</v>
      </c>
      <c r="B29" s="13" t="s">
        <v>377</v>
      </c>
      <c r="C29" s="122"/>
      <c r="D29" s="122"/>
      <c r="E29" s="120"/>
      <c r="F29" s="103"/>
    </row>
    <row r="30" spans="1:12" s="6" customFormat="1" x14ac:dyDescent="0.25">
      <c r="A30" s="203"/>
      <c r="B30" s="74" t="s">
        <v>378</v>
      </c>
      <c r="C30" s="122"/>
      <c r="D30" s="122"/>
      <c r="E30" s="120"/>
      <c r="F30" s="103"/>
    </row>
    <row r="31" spans="1:12" s="6" customFormat="1" x14ac:dyDescent="0.25">
      <c r="A31" s="203"/>
      <c r="B31" s="74" t="s">
        <v>379</v>
      </c>
      <c r="C31" s="122"/>
      <c r="D31" s="122"/>
      <c r="E31" s="120"/>
      <c r="F31" s="103"/>
    </row>
    <row r="32" spans="1:12" s="6" customFormat="1" ht="30" x14ac:dyDescent="0.25">
      <c r="A32" s="203"/>
      <c r="B32" s="74" t="s">
        <v>380</v>
      </c>
      <c r="C32" s="122"/>
      <c r="D32" s="122"/>
      <c r="E32" s="120"/>
      <c r="F32" s="103"/>
    </row>
    <row r="33" spans="1:12" s="6" customFormat="1" x14ac:dyDescent="0.25">
      <c r="A33" s="203"/>
      <c r="B33" s="74" t="s">
        <v>381</v>
      </c>
      <c r="C33" s="122"/>
      <c r="D33" s="122"/>
      <c r="E33" s="120"/>
      <c r="F33" s="103"/>
    </row>
    <row r="34" spans="1:12" s="6" customFormat="1" x14ac:dyDescent="0.25">
      <c r="A34" s="11"/>
      <c r="B34" s="15"/>
      <c r="C34" s="122"/>
      <c r="D34" s="122"/>
      <c r="E34" s="120"/>
      <c r="F34" s="103"/>
    </row>
    <row r="35" spans="1:12" ht="30" x14ac:dyDescent="0.25">
      <c r="A35" s="202">
        <v>5</v>
      </c>
      <c r="B35" s="13" t="s">
        <v>1</v>
      </c>
      <c r="C35" s="119"/>
      <c r="D35" s="119"/>
      <c r="E35" s="119"/>
      <c r="F35" s="99"/>
      <c r="G35" s="6"/>
      <c r="H35" s="6"/>
      <c r="I35" s="6"/>
      <c r="J35" s="6"/>
      <c r="K35" s="6"/>
      <c r="L35" s="7"/>
    </row>
    <row r="36" spans="1:12" x14ac:dyDescent="0.25">
      <c r="A36" s="11"/>
      <c r="B36" s="15" t="s">
        <v>48</v>
      </c>
      <c r="C36" s="119"/>
      <c r="D36" s="119"/>
      <c r="E36" s="119"/>
      <c r="F36" s="99"/>
      <c r="G36" s="6"/>
      <c r="H36" s="6"/>
      <c r="I36" s="6"/>
      <c r="J36" s="6"/>
      <c r="K36" s="6"/>
      <c r="L36" s="7"/>
    </row>
    <row r="37" spans="1:12" ht="30" x14ac:dyDescent="0.25">
      <c r="A37" s="11"/>
      <c r="B37" s="14" t="s">
        <v>21</v>
      </c>
      <c r="C37" s="119"/>
      <c r="D37" s="119"/>
      <c r="E37" s="119"/>
      <c r="F37" s="103"/>
      <c r="G37" s="6"/>
      <c r="H37" s="6"/>
      <c r="I37" s="6"/>
      <c r="J37" s="6"/>
      <c r="K37" s="6"/>
      <c r="L37" s="7"/>
    </row>
    <row r="38" spans="1:12" s="6" customFormat="1" ht="45" x14ac:dyDescent="0.25">
      <c r="A38" s="11"/>
      <c r="B38" s="14" t="s">
        <v>443</v>
      </c>
      <c r="C38" s="122"/>
      <c r="D38" s="122"/>
      <c r="E38" s="120"/>
      <c r="F38" s="103"/>
      <c r="L38" s="7"/>
    </row>
    <row r="39" spans="1:12" s="6" customFormat="1" x14ac:dyDescent="0.25">
      <c r="A39" s="11"/>
      <c r="B39" s="14"/>
      <c r="C39" s="122"/>
      <c r="D39" s="122"/>
      <c r="E39" s="120"/>
      <c r="F39" s="103"/>
      <c r="L39" s="7"/>
    </row>
    <row r="40" spans="1:12" s="6" customFormat="1" x14ac:dyDescent="0.25">
      <c r="A40" s="11">
        <v>6</v>
      </c>
      <c r="B40" s="204" t="s">
        <v>448</v>
      </c>
      <c r="C40" s="122"/>
      <c r="D40" s="122"/>
      <c r="E40" s="120"/>
      <c r="F40" s="103"/>
      <c r="L40" s="7"/>
    </row>
    <row r="41" spans="1:12" s="6" customFormat="1" x14ac:dyDescent="0.25">
      <c r="A41" s="11"/>
      <c r="B41" s="205"/>
      <c r="C41" s="122"/>
      <c r="D41" s="122"/>
      <c r="E41" s="120"/>
      <c r="F41" s="103"/>
      <c r="L41" s="7"/>
    </row>
    <row r="42" spans="1:12" s="6" customFormat="1" x14ac:dyDescent="0.25">
      <c r="A42" s="11"/>
      <c r="B42" s="205"/>
      <c r="C42" s="122"/>
      <c r="D42" s="122"/>
      <c r="E42" s="120"/>
      <c r="F42" s="103"/>
      <c r="L42" s="7"/>
    </row>
    <row r="43" spans="1:12" s="6" customFormat="1" x14ac:dyDescent="0.25">
      <c r="A43" s="11"/>
      <c r="B43" s="205"/>
      <c r="C43" s="122"/>
      <c r="D43" s="122"/>
      <c r="E43" s="120"/>
      <c r="F43" s="103"/>
      <c r="L43" s="7"/>
    </row>
    <row r="44" spans="1:12" s="6" customFormat="1" x14ac:dyDescent="0.25">
      <c r="A44" s="11"/>
      <c r="B44" s="205"/>
      <c r="C44" s="122"/>
      <c r="D44" s="122"/>
      <c r="E44" s="120"/>
      <c r="F44" s="103"/>
      <c r="L44" s="7"/>
    </row>
    <row r="45" spans="1:12" x14ac:dyDescent="0.25">
      <c r="A45" s="11"/>
      <c r="B45" s="206"/>
      <c r="C45" s="119"/>
      <c r="D45" s="119"/>
      <c r="E45" s="119"/>
      <c r="F45" s="104"/>
      <c r="G45" s="6"/>
      <c r="H45" s="6"/>
      <c r="I45" s="6"/>
      <c r="J45" s="6"/>
      <c r="K45" s="6"/>
      <c r="L45" s="7"/>
    </row>
  </sheetData>
  <sheetProtection sheet="1" objects="1" scenarios="1"/>
  <dataConsolidate/>
  <mergeCells count="1">
    <mergeCell ref="C1:E1"/>
  </mergeCells>
  <dataValidations count="2">
    <dataValidation type="whole" allowBlank="1" showInputMessage="1" showErrorMessage="1" errorTitle="HUOM!" error="Luokitus sarakkeeseen kelpaa arvoksi vain luku 0, 1 tai 2. Mahdolliset lisäselvitykset ilmoita edellisessä sarakkeessa." promptTitle="Luokitteluohje" prompt="Anna luokitus numerolla:_x000a_0 = ei vaadi toimenpidettä_x000a_1 = vaatii lisäselvitystä_x000a_2 = toimenpide-ehdotus" sqref="E4:E45">
      <formula1>0</formula1>
      <formula2>2</formula2>
    </dataValidation>
    <dataValidation allowBlank="1" showInputMessage="1" showErrorMessage="1" promptTitle="Ohje" prompt="Muita esiin tulleita seikkoja, vapaata tekstiä" sqref="B41:B45"/>
  </dataValidations>
  <pageMargins left="0.39370078740157483" right="0.59055118110236227" top="0.74803149606299213" bottom="0.74803149606299213" header="0.31496062992125984" footer="0.31496062992125984"/>
  <pageSetup paperSize="9" scale="62" fitToHeight="0" orientation="landscape" horizontalDpi="300" verticalDpi="300" r:id="rId1"/>
  <headerFooter>
    <oddHeader>&amp;C&amp;F
&amp;A</oddHeader>
  </headerFooter>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G38"/>
  <sheetViews>
    <sheetView zoomScale="90" zoomScaleNormal="9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4.42578125" style="3" customWidth="1"/>
    <col min="2" max="2" width="70.85546875" customWidth="1"/>
    <col min="3" max="3" width="20" customWidth="1"/>
    <col min="4" max="4" width="52.42578125" customWidth="1"/>
    <col min="5" max="5" width="21.7109375" style="6" customWidth="1"/>
    <col min="6" max="6" width="62.140625" style="5" customWidth="1"/>
  </cols>
  <sheetData>
    <row r="1" spans="1:7" s="17" customFormat="1" ht="20.25" thickBot="1" x14ac:dyDescent="0.35">
      <c r="A1" s="75"/>
      <c r="B1" s="123" t="str">
        <f>+Yhteenveto!B3</f>
        <v>Tehtaan nimi</v>
      </c>
      <c r="C1" s="244" t="s">
        <v>134</v>
      </c>
      <c r="D1" s="244"/>
      <c r="E1" s="244"/>
      <c r="F1" s="124" t="s">
        <v>127</v>
      </c>
    </row>
    <row r="2" spans="1:7" s="17" customFormat="1" ht="56.25" thickTop="1" thickBot="1" x14ac:dyDescent="0.35">
      <c r="A2" s="75"/>
      <c r="B2" s="207" t="s">
        <v>427</v>
      </c>
      <c r="C2" s="207" t="s">
        <v>62</v>
      </c>
      <c r="D2" s="208" t="s">
        <v>419</v>
      </c>
      <c r="E2" s="209" t="s">
        <v>423</v>
      </c>
      <c r="F2" s="210" t="s">
        <v>127</v>
      </c>
    </row>
    <row r="3" spans="1:7" thickTop="1" x14ac:dyDescent="0.3">
      <c r="B3" s="211"/>
      <c r="C3" s="212"/>
      <c r="D3" s="212"/>
      <c r="E3" s="213"/>
      <c r="F3" s="214"/>
    </row>
    <row r="4" spans="1:7" x14ac:dyDescent="0.25">
      <c r="A4" s="11">
        <v>1</v>
      </c>
      <c r="B4" s="198" t="s">
        <v>67</v>
      </c>
      <c r="C4" s="218"/>
      <c r="D4" s="218"/>
      <c r="E4" s="218"/>
      <c r="F4" s="201"/>
    </row>
    <row r="5" spans="1:7" s="6" customFormat="1" ht="60" x14ac:dyDescent="0.25">
      <c r="A5" s="11"/>
      <c r="B5" s="20" t="s">
        <v>68</v>
      </c>
      <c r="C5" s="127"/>
      <c r="D5" s="127"/>
      <c r="E5" s="127"/>
      <c r="F5" s="126" t="s">
        <v>370</v>
      </c>
      <c r="G5" s="7"/>
    </row>
    <row r="6" spans="1:7" s="6" customFormat="1" ht="14.45" x14ac:dyDescent="0.3">
      <c r="A6" s="11"/>
      <c r="B6" s="199" t="s">
        <v>283</v>
      </c>
      <c r="C6" s="218"/>
      <c r="D6" s="218"/>
      <c r="E6" s="218"/>
      <c r="F6" s="201"/>
      <c r="G6" s="7"/>
    </row>
    <row r="7" spans="1:7" s="6" customFormat="1" ht="14.45" x14ac:dyDescent="0.3">
      <c r="A7" s="11"/>
      <c r="B7" s="20" t="s">
        <v>105</v>
      </c>
      <c r="C7" s="127"/>
      <c r="D7" s="127"/>
      <c r="E7" s="127"/>
      <c r="F7" s="125"/>
      <c r="G7" s="7"/>
    </row>
    <row r="8" spans="1:7" s="6" customFormat="1" x14ac:dyDescent="0.25">
      <c r="A8" s="11"/>
      <c r="B8" s="200" t="s">
        <v>206</v>
      </c>
      <c r="C8" s="218"/>
      <c r="D8" s="218"/>
      <c r="E8" s="218"/>
      <c r="F8" s="201"/>
      <c r="G8" s="7"/>
    </row>
    <row r="9" spans="1:7" s="6" customFormat="1" x14ac:dyDescent="0.25">
      <c r="A9" s="11"/>
      <c r="B9" s="65" t="s">
        <v>326</v>
      </c>
      <c r="C9" s="127"/>
      <c r="D9" s="127"/>
      <c r="E9" s="127"/>
      <c r="F9" s="125"/>
    </row>
    <row r="10" spans="1:7" s="6" customFormat="1" x14ac:dyDescent="0.25">
      <c r="A10" s="11"/>
      <c r="B10" s="200" t="s">
        <v>207</v>
      </c>
      <c r="C10" s="218"/>
      <c r="D10" s="218"/>
      <c r="E10" s="218"/>
      <c r="F10" s="201"/>
    </row>
    <row r="11" spans="1:7" s="6" customFormat="1" x14ac:dyDescent="0.25">
      <c r="A11" s="11"/>
      <c r="B11" s="20" t="s">
        <v>208</v>
      </c>
      <c r="C11" s="127"/>
      <c r="D11" s="127"/>
      <c r="E11" s="127"/>
      <c r="F11" s="125"/>
    </row>
    <row r="12" spans="1:7" s="6" customFormat="1" x14ac:dyDescent="0.25">
      <c r="A12" s="11"/>
      <c r="B12" s="200" t="s">
        <v>209</v>
      </c>
      <c r="C12" s="218"/>
      <c r="D12" s="218"/>
      <c r="E12" s="218"/>
      <c r="F12" s="201" t="s">
        <v>284</v>
      </c>
    </row>
    <row r="13" spans="1:7" s="6" customFormat="1" ht="14.45" x14ac:dyDescent="0.3">
      <c r="A13" s="11"/>
      <c r="B13" s="20" t="s">
        <v>285</v>
      </c>
      <c r="C13" s="127"/>
      <c r="D13" s="127"/>
      <c r="E13" s="127"/>
      <c r="F13" s="125"/>
    </row>
    <row r="14" spans="1:7" s="6" customFormat="1" x14ac:dyDescent="0.25">
      <c r="A14" s="11"/>
      <c r="B14" s="200" t="s">
        <v>115</v>
      </c>
      <c r="C14" s="218"/>
      <c r="D14" s="218"/>
      <c r="E14" s="218"/>
      <c r="F14" s="201" t="s">
        <v>286</v>
      </c>
    </row>
    <row r="15" spans="1:7" s="6" customFormat="1" ht="30" x14ac:dyDescent="0.25">
      <c r="A15" s="11"/>
      <c r="B15" s="20" t="s">
        <v>88</v>
      </c>
      <c r="C15" s="127"/>
      <c r="D15" s="127"/>
      <c r="E15" s="127"/>
      <c r="F15" s="125" t="s">
        <v>360</v>
      </c>
    </row>
    <row r="16" spans="1:7" s="6" customFormat="1" x14ac:dyDescent="0.25">
      <c r="A16" s="11"/>
      <c r="B16" s="200" t="s">
        <v>89</v>
      </c>
      <c r="C16" s="218"/>
      <c r="D16" s="218"/>
      <c r="E16" s="218"/>
      <c r="F16" s="201"/>
    </row>
    <row r="17" spans="1:7" s="6" customFormat="1" x14ac:dyDescent="0.25">
      <c r="A17" s="11"/>
      <c r="B17" s="20" t="s">
        <v>287</v>
      </c>
      <c r="C17" s="127"/>
      <c r="D17" s="127"/>
      <c r="E17" s="127"/>
      <c r="F17" s="125"/>
    </row>
    <row r="18" spans="1:7" s="6" customFormat="1" x14ac:dyDescent="0.25">
      <c r="A18" s="11"/>
      <c r="B18" s="200" t="s">
        <v>327</v>
      </c>
      <c r="C18" s="218"/>
      <c r="D18" s="218"/>
      <c r="E18" s="218"/>
      <c r="F18" s="201"/>
    </row>
    <row r="19" spans="1:7" s="6" customFormat="1" x14ac:dyDescent="0.25">
      <c r="A19" s="11"/>
      <c r="B19" s="20" t="s">
        <v>328</v>
      </c>
      <c r="C19" s="127"/>
      <c r="D19" s="127"/>
      <c r="E19" s="127"/>
      <c r="F19" s="125"/>
    </row>
    <row r="20" spans="1:7" s="6" customFormat="1" ht="14.45" x14ac:dyDescent="0.3">
      <c r="A20" s="11"/>
      <c r="B20" s="200"/>
      <c r="C20" s="218"/>
      <c r="D20" s="218"/>
      <c r="E20" s="218"/>
      <c r="F20" s="201"/>
      <c r="G20" s="7"/>
    </row>
    <row r="21" spans="1:7" s="6" customFormat="1" ht="14.45" x14ac:dyDescent="0.3">
      <c r="A21" s="11">
        <v>2</v>
      </c>
      <c r="B21" s="57" t="s">
        <v>70</v>
      </c>
      <c r="C21" s="127"/>
      <c r="D21" s="127"/>
      <c r="E21" s="127"/>
      <c r="F21" s="125"/>
      <c r="G21" s="7"/>
    </row>
    <row r="22" spans="1:7" s="6" customFormat="1" x14ac:dyDescent="0.25">
      <c r="A22" s="11"/>
      <c r="B22" s="200" t="s">
        <v>71</v>
      </c>
      <c r="C22" s="218"/>
      <c r="D22" s="218"/>
      <c r="E22" s="218"/>
      <c r="F22" s="201"/>
      <c r="G22" s="7"/>
    </row>
    <row r="23" spans="1:7" s="6" customFormat="1" x14ac:dyDescent="0.25">
      <c r="A23" s="11"/>
      <c r="B23" s="20" t="s">
        <v>104</v>
      </c>
      <c r="C23" s="127"/>
      <c r="D23" s="127"/>
      <c r="E23" s="127"/>
      <c r="F23" s="125"/>
      <c r="G23" s="7"/>
    </row>
    <row r="24" spans="1:7" ht="30" x14ac:dyDescent="0.25">
      <c r="A24" s="11"/>
      <c r="B24" s="200" t="s">
        <v>210</v>
      </c>
      <c r="C24" s="218"/>
      <c r="D24" s="218"/>
      <c r="E24" s="218"/>
      <c r="F24" s="201" t="s">
        <v>359</v>
      </c>
    </row>
    <row r="25" spans="1:7" ht="30" x14ac:dyDescent="0.25">
      <c r="A25" s="11"/>
      <c r="B25" s="20" t="s">
        <v>330</v>
      </c>
      <c r="C25" s="127"/>
      <c r="D25" s="127"/>
      <c r="E25" s="127"/>
      <c r="F25" s="125" t="s">
        <v>333</v>
      </c>
    </row>
    <row r="26" spans="1:7" ht="30" x14ac:dyDescent="0.25">
      <c r="A26" s="11"/>
      <c r="B26" s="200" t="s">
        <v>329</v>
      </c>
      <c r="C26" s="218"/>
      <c r="D26" s="218"/>
      <c r="E26" s="218"/>
      <c r="F26" s="201"/>
    </row>
    <row r="27" spans="1:7" x14ac:dyDescent="0.25">
      <c r="A27" s="11"/>
      <c r="B27" s="20" t="s">
        <v>368</v>
      </c>
      <c r="C27" s="127"/>
      <c r="D27" s="127"/>
      <c r="E27" s="127"/>
      <c r="F27" s="125"/>
    </row>
    <row r="28" spans="1:7" x14ac:dyDescent="0.25">
      <c r="A28" s="11"/>
      <c r="B28" s="200" t="s">
        <v>315</v>
      </c>
      <c r="C28" s="218"/>
      <c r="D28" s="218"/>
      <c r="E28" s="218"/>
      <c r="F28" s="201"/>
    </row>
    <row r="29" spans="1:7" s="6" customFormat="1" x14ac:dyDescent="0.25">
      <c r="A29" s="11"/>
      <c r="B29" s="20" t="s">
        <v>331</v>
      </c>
      <c r="C29" s="127"/>
      <c r="D29" s="127"/>
      <c r="E29" s="127"/>
      <c r="F29" s="125"/>
    </row>
    <row r="30" spans="1:7" s="6" customFormat="1" x14ac:dyDescent="0.25">
      <c r="A30" s="11"/>
      <c r="B30" s="200" t="s">
        <v>332</v>
      </c>
      <c r="C30" s="218"/>
      <c r="D30" s="218"/>
      <c r="E30" s="218"/>
      <c r="F30" s="201"/>
    </row>
    <row r="31" spans="1:7" s="6" customFormat="1" x14ac:dyDescent="0.25">
      <c r="A31" s="11"/>
      <c r="B31" s="20"/>
      <c r="C31" s="127"/>
      <c r="D31" s="127"/>
      <c r="E31" s="127"/>
      <c r="F31" s="125"/>
    </row>
    <row r="32" spans="1:7" s="6" customFormat="1" x14ac:dyDescent="0.25">
      <c r="A32" s="11">
        <v>3</v>
      </c>
      <c r="B32" s="198" t="s">
        <v>448</v>
      </c>
      <c r="C32" s="218"/>
      <c r="D32" s="218"/>
      <c r="E32" s="218"/>
      <c r="F32" s="201"/>
    </row>
    <row r="33" spans="1:6" s="6" customFormat="1" x14ac:dyDescent="0.25">
      <c r="A33" s="11"/>
      <c r="B33" s="216"/>
      <c r="C33" s="127"/>
      <c r="D33" s="127"/>
      <c r="E33" s="127"/>
      <c r="F33" s="125"/>
    </row>
    <row r="34" spans="1:6" s="6" customFormat="1" x14ac:dyDescent="0.25">
      <c r="A34" s="11"/>
      <c r="B34" s="217"/>
      <c r="C34" s="218"/>
      <c r="D34" s="218"/>
      <c r="E34" s="218"/>
      <c r="F34" s="201"/>
    </row>
    <row r="35" spans="1:6" s="6" customFormat="1" x14ac:dyDescent="0.25">
      <c r="A35" s="11"/>
      <c r="B35" s="216"/>
      <c r="C35" s="127"/>
      <c r="D35" s="127"/>
      <c r="E35" s="127"/>
      <c r="F35" s="125"/>
    </row>
    <row r="36" spans="1:6" x14ac:dyDescent="0.25">
      <c r="A36" s="11"/>
      <c r="B36" s="217"/>
      <c r="C36" s="218"/>
      <c r="D36" s="218"/>
      <c r="E36" s="218"/>
      <c r="F36" s="201"/>
    </row>
    <row r="37" spans="1:6" x14ac:dyDescent="0.25">
      <c r="A37" s="11"/>
      <c r="B37" s="219"/>
      <c r="C37" s="220"/>
      <c r="D37" s="220"/>
      <c r="E37" s="220"/>
      <c r="F37" s="215"/>
    </row>
    <row r="38" spans="1:6" x14ac:dyDescent="0.25">
      <c r="B38" s="16"/>
      <c r="C38" s="52"/>
      <c r="D38" s="52"/>
      <c r="E38" s="31"/>
      <c r="F38" s="102"/>
    </row>
  </sheetData>
  <sheetProtection sheet="1" objects="1" scenarios="1"/>
  <mergeCells count="1">
    <mergeCell ref="C1:E1"/>
  </mergeCells>
  <dataValidations count="2">
    <dataValidation type="whole" allowBlank="1" showInputMessage="1" showErrorMessage="1" errorTitle="HUOM!" error="Luokitus sarakkeeseen kelpaa arvoksi vain luku 0, 1 tai 2. Mahdolliset lisäselvitykset ilmoita edellisessä sarakkeessa." promptTitle="Luokitteluohje" prompt="Anna luokitus numerolla:_x000a_0 = ei vaadi toimenpidettä_x000a_1 = vaatii lisäselvitystä_x000a_2 = toimenpide-ehdotus" sqref="E4:E37">
      <formula1>0</formula1>
      <formula2>2</formula2>
    </dataValidation>
    <dataValidation allowBlank="1" showInputMessage="1" showErrorMessage="1" promptTitle="Ohje" prompt="Muita esiin tulleita seikkoja, vapaata tekstiä" sqref="B33:B37"/>
  </dataValidations>
  <pageMargins left="0.70866141732283472" right="0.70866141732283472" top="0.74803149606299213" bottom="0.74803149606299213" header="0.31496062992125984" footer="0.31496062992125984"/>
  <pageSetup paperSize="9" scale="56" fitToHeight="0" orientation="landscape" horizontalDpi="300" verticalDpi="300" r:id="rId1"/>
  <headerFooter>
    <oddHeader>&amp;C&amp;F
&amp;A</oddHeader>
  </headerFooter>
  <ignoredErrors>
    <ignoredError sqref="E2 E36:E37 E4:E28" calculatedColumn="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F73"/>
  <sheetViews>
    <sheetView zoomScale="90" zoomScaleNormal="90" workbookViewId="0"/>
  </sheetViews>
  <sheetFormatPr defaultRowHeight="15" x14ac:dyDescent="0.25"/>
  <cols>
    <col min="1" max="1" width="3.5703125" customWidth="1"/>
    <col min="2" max="2" width="52.7109375" style="16" customWidth="1"/>
    <col min="3" max="3" width="32" style="16" customWidth="1"/>
    <col min="4" max="4" width="55.42578125" style="16" customWidth="1"/>
    <col min="5" max="5" width="20.28515625" style="16" customWidth="1"/>
    <col min="6" max="6" width="63.42578125" style="102" customWidth="1"/>
  </cols>
  <sheetData>
    <row r="1" spans="1:6" ht="20.25" thickBot="1" x14ac:dyDescent="0.35">
      <c r="B1" s="132" t="str">
        <f>Yhteenveto!B3</f>
        <v>Tehtaan nimi</v>
      </c>
      <c r="C1" s="245" t="s">
        <v>415</v>
      </c>
      <c r="D1" s="245"/>
      <c r="E1" s="245"/>
      <c r="F1" s="133" t="s">
        <v>127</v>
      </c>
    </row>
    <row r="2" spans="1:6" ht="56.25" thickTop="1" thickBot="1" x14ac:dyDescent="0.35">
      <c r="B2" s="130" t="s">
        <v>428</v>
      </c>
      <c r="C2" s="130" t="s">
        <v>62</v>
      </c>
      <c r="D2" s="130" t="s">
        <v>419</v>
      </c>
      <c r="E2" s="131" t="s">
        <v>423</v>
      </c>
      <c r="F2" s="134"/>
    </row>
    <row r="3" spans="1:6" s="53" customFormat="1" thickTop="1" x14ac:dyDescent="0.3">
      <c r="B3" s="129"/>
      <c r="C3" s="136"/>
      <c r="D3" s="136"/>
      <c r="E3" s="136"/>
      <c r="F3" s="221"/>
    </row>
    <row r="4" spans="1:6" s="53" customFormat="1" ht="14.45" x14ac:dyDescent="0.3">
      <c r="A4" s="53">
        <v>1</v>
      </c>
      <c r="B4" s="148" t="s">
        <v>231</v>
      </c>
      <c r="C4" s="149"/>
      <c r="D4" s="149"/>
      <c r="E4" s="149"/>
      <c r="F4" s="150"/>
    </row>
    <row r="5" spans="1:6" s="53" customFormat="1" ht="14.45" x14ac:dyDescent="0.3">
      <c r="B5" s="56" t="s">
        <v>391</v>
      </c>
      <c r="C5" s="137"/>
      <c r="D5" s="137"/>
      <c r="E5" s="137"/>
      <c r="F5" s="138"/>
    </row>
    <row r="6" spans="1:6" s="53" customFormat="1" ht="28.9" x14ac:dyDescent="0.3">
      <c r="B6" s="128" t="s">
        <v>268</v>
      </c>
      <c r="C6" s="151"/>
      <c r="D6" s="151"/>
      <c r="E6" s="151"/>
      <c r="F6" s="135"/>
    </row>
    <row r="7" spans="1:6" s="53" customFormat="1" ht="30" x14ac:dyDescent="0.25">
      <c r="B7" s="56" t="s">
        <v>269</v>
      </c>
      <c r="C7" s="137"/>
      <c r="D7" s="137"/>
      <c r="E7" s="137"/>
      <c r="F7" s="138" t="s">
        <v>408</v>
      </c>
    </row>
    <row r="8" spans="1:6" s="53" customFormat="1" ht="45" x14ac:dyDescent="0.25">
      <c r="A8" s="54"/>
      <c r="B8" s="128" t="s">
        <v>266</v>
      </c>
      <c r="C8" s="151"/>
      <c r="D8" s="152"/>
      <c r="E8" s="151"/>
      <c r="F8" s="135" t="s">
        <v>409</v>
      </c>
    </row>
    <row r="9" spans="1:6" s="53" customFormat="1" ht="30" x14ac:dyDescent="0.25">
      <c r="A9" s="59"/>
      <c r="B9" s="140" t="s">
        <v>279</v>
      </c>
      <c r="C9" s="137"/>
      <c r="D9" s="137"/>
      <c r="E9" s="137"/>
      <c r="F9" s="141"/>
    </row>
    <row r="10" spans="1:6" s="53" customFormat="1" ht="14.45" x14ac:dyDescent="0.3">
      <c r="A10" s="59"/>
      <c r="B10" s="128"/>
      <c r="C10" s="152"/>
      <c r="D10" s="152"/>
      <c r="E10" s="153"/>
      <c r="F10" s="154"/>
    </row>
    <row r="11" spans="1:6" s="53" customFormat="1" x14ac:dyDescent="0.25">
      <c r="A11" s="54">
        <v>2</v>
      </c>
      <c r="B11" s="55" t="s">
        <v>232</v>
      </c>
      <c r="C11" s="137"/>
      <c r="D11" s="137"/>
      <c r="E11" s="137"/>
      <c r="F11" s="141"/>
    </row>
    <row r="12" spans="1:6" s="53" customFormat="1" ht="30" x14ac:dyDescent="0.25">
      <c r="A12" s="54"/>
      <c r="B12" s="128" t="s">
        <v>270</v>
      </c>
      <c r="C12" s="151"/>
      <c r="D12" s="151"/>
      <c r="E12" s="151"/>
      <c r="F12" s="135" t="s">
        <v>334</v>
      </c>
    </row>
    <row r="13" spans="1:6" s="53" customFormat="1" ht="30" x14ac:dyDescent="0.25">
      <c r="A13" s="54"/>
      <c r="B13" s="56" t="s">
        <v>335</v>
      </c>
      <c r="C13" s="137"/>
      <c r="D13" s="137"/>
      <c r="E13" s="137"/>
      <c r="F13" s="138" t="s">
        <v>396</v>
      </c>
    </row>
    <row r="14" spans="1:6" s="53" customFormat="1" ht="30" x14ac:dyDescent="0.25">
      <c r="A14" s="54"/>
      <c r="B14" s="128" t="s">
        <v>392</v>
      </c>
      <c r="C14" s="151"/>
      <c r="D14" s="151"/>
      <c r="E14" s="151"/>
      <c r="F14" s="154"/>
    </row>
    <row r="15" spans="1:6" s="53" customFormat="1" ht="30" x14ac:dyDescent="0.25">
      <c r="A15" s="54"/>
      <c r="B15" s="56" t="s">
        <v>271</v>
      </c>
      <c r="C15" s="137"/>
      <c r="D15" s="137"/>
      <c r="E15" s="137"/>
      <c r="F15" s="141"/>
    </row>
    <row r="16" spans="1:6" s="53" customFormat="1" ht="30" x14ac:dyDescent="0.25">
      <c r="A16" s="54"/>
      <c r="B16" s="128" t="s">
        <v>272</v>
      </c>
      <c r="C16" s="151"/>
      <c r="D16" s="151"/>
      <c r="E16" s="151"/>
      <c r="F16" s="135" t="s">
        <v>397</v>
      </c>
    </row>
    <row r="17" spans="1:6" s="53" customFormat="1" x14ac:dyDescent="0.25">
      <c r="A17" s="60">
        <v>3</v>
      </c>
      <c r="B17" s="55" t="s">
        <v>233</v>
      </c>
      <c r="C17" s="137"/>
      <c r="D17" s="137"/>
      <c r="E17" s="137"/>
      <c r="F17" s="141"/>
    </row>
    <row r="18" spans="1:6" s="20" customFormat="1" ht="75" x14ac:dyDescent="0.25">
      <c r="A18" s="55"/>
      <c r="B18" s="128" t="s">
        <v>234</v>
      </c>
      <c r="C18" s="152"/>
      <c r="D18" s="152"/>
      <c r="E18" s="152"/>
      <c r="F18" s="135" t="s">
        <v>398</v>
      </c>
    </row>
    <row r="19" spans="1:6" s="53" customFormat="1" x14ac:dyDescent="0.25">
      <c r="A19" s="54">
        <v>4</v>
      </c>
      <c r="B19" s="55" t="s">
        <v>235</v>
      </c>
      <c r="C19" s="137"/>
      <c r="D19" s="137"/>
      <c r="E19" s="137"/>
      <c r="F19" s="141"/>
    </row>
    <row r="20" spans="1:6" s="53" customFormat="1" ht="45" x14ac:dyDescent="0.25">
      <c r="A20" s="54"/>
      <c r="B20" s="128" t="s">
        <v>273</v>
      </c>
      <c r="C20" s="151"/>
      <c r="D20" s="151"/>
      <c r="E20" s="151"/>
      <c r="F20" s="154"/>
    </row>
    <row r="21" spans="1:6" s="53" customFormat="1" ht="45" x14ac:dyDescent="0.25">
      <c r="A21" s="54"/>
      <c r="B21" s="56" t="s">
        <v>274</v>
      </c>
      <c r="C21" s="137"/>
      <c r="D21" s="137"/>
      <c r="E21" s="137"/>
      <c r="F21" s="138"/>
    </row>
    <row r="22" spans="1:6" s="53" customFormat="1" ht="30" x14ac:dyDescent="0.25">
      <c r="A22" s="54"/>
      <c r="B22" s="128" t="s">
        <v>236</v>
      </c>
      <c r="C22" s="151"/>
      <c r="D22" s="151"/>
      <c r="E22" s="151"/>
      <c r="F22" s="135"/>
    </row>
    <row r="23" spans="1:6" s="53" customFormat="1" x14ac:dyDescent="0.25">
      <c r="A23" s="54">
        <v>5</v>
      </c>
      <c r="B23" s="55" t="s">
        <v>237</v>
      </c>
      <c r="C23" s="137"/>
      <c r="D23" s="137"/>
      <c r="E23" s="137"/>
      <c r="F23" s="141"/>
    </row>
    <row r="24" spans="1:6" s="53" customFormat="1" x14ac:dyDescent="0.25">
      <c r="A24" s="54"/>
      <c r="B24" s="128" t="s">
        <v>238</v>
      </c>
      <c r="C24" s="151"/>
      <c r="D24" s="151"/>
      <c r="E24" s="151"/>
      <c r="F24" s="154"/>
    </row>
    <row r="25" spans="1:6" s="53" customFormat="1" ht="45" x14ac:dyDescent="0.25">
      <c r="A25" s="54"/>
      <c r="B25" s="56" t="s">
        <v>275</v>
      </c>
      <c r="C25" s="137"/>
      <c r="D25" s="137"/>
      <c r="E25" s="137"/>
      <c r="F25" s="141"/>
    </row>
    <row r="26" spans="1:6" s="53" customFormat="1" ht="30" x14ac:dyDescent="0.25">
      <c r="A26" s="54"/>
      <c r="B26" s="128" t="s">
        <v>239</v>
      </c>
      <c r="C26" s="151"/>
      <c r="D26" s="151"/>
      <c r="E26" s="151"/>
      <c r="F26" s="135" t="s">
        <v>399</v>
      </c>
    </row>
    <row r="27" spans="1:6" s="53" customFormat="1" x14ac:dyDescent="0.25">
      <c r="A27" s="54"/>
      <c r="B27" s="143" t="s">
        <v>393</v>
      </c>
      <c r="C27" s="137"/>
      <c r="D27" s="137"/>
      <c r="E27" s="137"/>
      <c r="F27" s="138" t="s">
        <v>400</v>
      </c>
    </row>
    <row r="28" spans="1:6" s="53" customFormat="1" ht="30" x14ac:dyDescent="0.25">
      <c r="A28" s="54">
        <v>6</v>
      </c>
      <c r="B28" s="155" t="s">
        <v>276</v>
      </c>
      <c r="C28" s="156"/>
      <c r="D28" s="151"/>
      <c r="E28" s="151"/>
      <c r="F28" s="154"/>
    </row>
    <row r="29" spans="1:6" s="53" customFormat="1" ht="30" x14ac:dyDescent="0.25">
      <c r="A29" s="60"/>
      <c r="B29" s="56" t="s">
        <v>267</v>
      </c>
      <c r="C29" s="137"/>
      <c r="D29" s="137"/>
      <c r="E29" s="137"/>
      <c r="F29" s="141"/>
    </row>
    <row r="30" spans="1:6" s="53" customFormat="1" ht="30" x14ac:dyDescent="0.25">
      <c r="A30" s="61"/>
      <c r="B30" s="128" t="s">
        <v>394</v>
      </c>
      <c r="C30" s="151"/>
      <c r="D30" s="151"/>
      <c r="E30" s="151"/>
      <c r="F30" s="135"/>
    </row>
    <row r="31" spans="1:6" s="53" customFormat="1" x14ac:dyDescent="0.25">
      <c r="A31" s="54"/>
      <c r="B31" s="56" t="s">
        <v>211</v>
      </c>
      <c r="C31" s="137"/>
      <c r="D31" s="137"/>
      <c r="E31" s="137"/>
      <c r="F31" s="138"/>
    </row>
    <row r="32" spans="1:6" s="53" customFormat="1" ht="105" x14ac:dyDescent="0.25">
      <c r="A32" s="54"/>
      <c r="B32" s="128" t="s">
        <v>212</v>
      </c>
      <c r="C32" s="151"/>
      <c r="D32" s="151"/>
      <c r="E32" s="151"/>
      <c r="F32" s="135" t="s">
        <v>401</v>
      </c>
    </row>
    <row r="33" spans="1:6" s="53" customFormat="1" ht="30" x14ac:dyDescent="0.25">
      <c r="A33" s="54">
        <v>7</v>
      </c>
      <c r="B33" s="55" t="s">
        <v>240</v>
      </c>
      <c r="C33" s="137"/>
      <c r="D33" s="137"/>
      <c r="E33" s="137"/>
      <c r="F33" s="141"/>
    </row>
    <row r="34" spans="1:6" s="53" customFormat="1" x14ac:dyDescent="0.25">
      <c r="A34" s="54"/>
      <c r="B34" s="128" t="s">
        <v>241</v>
      </c>
      <c r="C34" s="151"/>
      <c r="D34" s="151"/>
      <c r="E34" s="151"/>
      <c r="F34" s="135"/>
    </row>
    <row r="35" spans="1:6" s="53" customFormat="1" ht="45" x14ac:dyDescent="0.25">
      <c r="A35" s="54"/>
      <c r="B35" s="56" t="s">
        <v>242</v>
      </c>
      <c r="C35" s="137"/>
      <c r="D35" s="137"/>
      <c r="E35" s="137"/>
      <c r="F35" s="138" t="s">
        <v>402</v>
      </c>
    </row>
    <row r="36" spans="1:6" s="53" customFormat="1" ht="30" x14ac:dyDescent="0.25">
      <c r="A36" s="54"/>
      <c r="B36" s="128" t="s">
        <v>243</v>
      </c>
      <c r="C36" s="151"/>
      <c r="D36" s="151"/>
      <c r="E36" s="151"/>
      <c r="F36" s="135" t="s">
        <v>336</v>
      </c>
    </row>
    <row r="37" spans="1:6" s="53" customFormat="1" x14ac:dyDescent="0.25">
      <c r="A37" s="54"/>
      <c r="B37" s="56" t="s">
        <v>244</v>
      </c>
      <c r="C37" s="137"/>
      <c r="D37" s="137"/>
      <c r="E37" s="137"/>
      <c r="F37" s="138"/>
    </row>
    <row r="38" spans="1:6" s="53" customFormat="1" ht="30" x14ac:dyDescent="0.25">
      <c r="A38" s="53">
        <v>8</v>
      </c>
      <c r="B38" s="155" t="s">
        <v>245</v>
      </c>
      <c r="C38" s="151"/>
      <c r="D38" s="151"/>
      <c r="E38" s="151"/>
      <c r="F38" s="135"/>
    </row>
    <row r="39" spans="1:6" s="53" customFormat="1" ht="45" x14ac:dyDescent="0.25">
      <c r="B39" s="56" t="s">
        <v>278</v>
      </c>
      <c r="C39" s="137"/>
      <c r="D39" s="137"/>
      <c r="E39" s="137"/>
      <c r="F39" s="138" t="s">
        <v>403</v>
      </c>
    </row>
    <row r="40" spans="1:6" s="53" customFormat="1" ht="30" x14ac:dyDescent="0.25">
      <c r="A40" s="53">
        <v>9</v>
      </c>
      <c r="B40" s="155" t="s">
        <v>246</v>
      </c>
      <c r="C40" s="151"/>
      <c r="D40" s="151"/>
      <c r="E40" s="151"/>
      <c r="F40" s="135"/>
    </row>
    <row r="41" spans="1:6" s="53" customFormat="1" ht="30" x14ac:dyDescent="0.25">
      <c r="B41" s="56" t="s">
        <v>277</v>
      </c>
      <c r="C41" s="137"/>
      <c r="D41" s="137"/>
      <c r="E41" s="137"/>
      <c r="F41" s="138"/>
    </row>
    <row r="42" spans="1:6" s="53" customFormat="1" ht="60" x14ac:dyDescent="0.25">
      <c r="B42" s="128" t="s">
        <v>247</v>
      </c>
      <c r="C42" s="151"/>
      <c r="D42" s="151"/>
      <c r="E42" s="151"/>
      <c r="F42" s="135" t="s">
        <v>404</v>
      </c>
    </row>
    <row r="43" spans="1:6" s="53" customFormat="1" x14ac:dyDescent="0.25">
      <c r="A43" s="53">
        <v>10</v>
      </c>
      <c r="B43" s="55" t="s">
        <v>280</v>
      </c>
      <c r="C43" s="137"/>
      <c r="D43" s="137"/>
      <c r="E43" s="137"/>
      <c r="F43" s="138"/>
    </row>
    <row r="44" spans="1:6" s="53" customFormat="1" ht="30" x14ac:dyDescent="0.25">
      <c r="B44" s="128" t="s">
        <v>248</v>
      </c>
      <c r="C44" s="151"/>
      <c r="D44" s="151"/>
      <c r="E44" s="151"/>
      <c r="F44" s="135"/>
    </row>
    <row r="45" spans="1:6" s="53" customFormat="1" ht="30" x14ac:dyDescent="0.25">
      <c r="B45" s="56" t="s">
        <v>249</v>
      </c>
      <c r="C45" s="137"/>
      <c r="D45" s="137"/>
      <c r="E45" s="137"/>
      <c r="F45" s="138"/>
    </row>
    <row r="46" spans="1:6" s="53" customFormat="1" ht="30" x14ac:dyDescent="0.25">
      <c r="A46" s="10"/>
      <c r="B46" s="128" t="s">
        <v>250</v>
      </c>
      <c r="C46" s="151"/>
      <c r="D46" s="151"/>
      <c r="E46" s="151"/>
      <c r="F46" s="135"/>
    </row>
    <row r="47" spans="1:6" s="53" customFormat="1" ht="75" x14ac:dyDescent="0.25">
      <c r="B47" s="56" t="s">
        <v>251</v>
      </c>
      <c r="C47" s="137"/>
      <c r="D47" s="137"/>
      <c r="E47" s="137"/>
      <c r="F47" s="138" t="s">
        <v>252</v>
      </c>
    </row>
    <row r="48" spans="1:6" s="53" customFormat="1" x14ac:dyDescent="0.25">
      <c r="A48" s="53">
        <v>11</v>
      </c>
      <c r="B48" s="155" t="s">
        <v>253</v>
      </c>
      <c r="C48" s="151"/>
      <c r="D48" s="151"/>
      <c r="E48" s="151"/>
      <c r="F48" s="135"/>
    </row>
    <row r="49" spans="1:6" s="53" customFormat="1" ht="30" x14ac:dyDescent="0.25">
      <c r="B49" s="56" t="s">
        <v>254</v>
      </c>
      <c r="C49" s="137"/>
      <c r="D49" s="137"/>
      <c r="E49" s="137"/>
      <c r="F49" s="138"/>
    </row>
    <row r="50" spans="1:6" s="53" customFormat="1" ht="75" x14ac:dyDescent="0.25">
      <c r="B50" s="157" t="s">
        <v>255</v>
      </c>
      <c r="C50" s="151"/>
      <c r="D50" s="151"/>
      <c r="E50" s="151"/>
      <c r="F50" s="158" t="s">
        <v>407</v>
      </c>
    </row>
    <row r="51" spans="1:6" s="53" customFormat="1" x14ac:dyDescent="0.25">
      <c r="A51" s="53">
        <v>12</v>
      </c>
      <c r="B51" s="55" t="s">
        <v>389</v>
      </c>
      <c r="C51" s="139"/>
      <c r="D51" s="139"/>
      <c r="E51" s="142"/>
      <c r="F51" s="138"/>
    </row>
    <row r="52" spans="1:6" s="53" customFormat="1" ht="60" x14ac:dyDescent="0.25">
      <c r="B52" s="128" t="s">
        <v>395</v>
      </c>
      <c r="C52" s="152"/>
      <c r="D52" s="152"/>
      <c r="E52" s="153"/>
      <c r="F52" s="135" t="s">
        <v>390</v>
      </c>
    </row>
    <row r="53" spans="1:6" s="53" customFormat="1" ht="30" x14ac:dyDescent="0.25">
      <c r="B53" s="56" t="s">
        <v>281</v>
      </c>
      <c r="C53" s="139"/>
      <c r="D53" s="139"/>
      <c r="E53" s="142"/>
      <c r="F53" s="138" t="s">
        <v>406</v>
      </c>
    </row>
    <row r="54" spans="1:6" s="53" customFormat="1" ht="30" x14ac:dyDescent="0.25">
      <c r="B54" s="128" t="s">
        <v>256</v>
      </c>
      <c r="C54" s="152"/>
      <c r="D54" s="152"/>
      <c r="E54" s="153"/>
      <c r="F54" s="135"/>
    </row>
    <row r="55" spans="1:6" s="53" customFormat="1" x14ac:dyDescent="0.25">
      <c r="A55" s="53">
        <v>13</v>
      </c>
      <c r="B55" s="55" t="s">
        <v>388</v>
      </c>
      <c r="C55" s="139"/>
      <c r="D55" s="139"/>
      <c r="E55" s="142"/>
      <c r="F55" s="138"/>
    </row>
    <row r="56" spans="1:6" s="53" customFormat="1" ht="45" x14ac:dyDescent="0.25">
      <c r="B56" s="128" t="s">
        <v>387</v>
      </c>
      <c r="C56" s="152"/>
      <c r="D56" s="152"/>
      <c r="E56" s="153"/>
      <c r="F56" s="135" t="s">
        <v>257</v>
      </c>
    </row>
    <row r="57" spans="1:6" s="53" customFormat="1" ht="30" x14ac:dyDescent="0.25">
      <c r="B57" s="56" t="s">
        <v>258</v>
      </c>
      <c r="C57" s="139"/>
      <c r="D57" s="139"/>
      <c r="E57" s="142"/>
      <c r="F57" s="138"/>
    </row>
    <row r="58" spans="1:6" s="53" customFormat="1" ht="30" x14ac:dyDescent="0.25">
      <c r="B58" s="128" t="s">
        <v>259</v>
      </c>
      <c r="C58" s="152"/>
      <c r="D58" s="152"/>
      <c r="E58" s="153"/>
      <c r="F58" s="135" t="s">
        <v>405</v>
      </c>
    </row>
    <row r="59" spans="1:6" s="53" customFormat="1" x14ac:dyDescent="0.25">
      <c r="A59" s="53">
        <v>14</v>
      </c>
      <c r="B59" s="55" t="s">
        <v>260</v>
      </c>
      <c r="C59" s="139"/>
      <c r="D59" s="139"/>
      <c r="E59" s="142"/>
      <c r="F59" s="138"/>
    </row>
    <row r="60" spans="1:6" s="53" customFormat="1" x14ac:dyDescent="0.25">
      <c r="B60" s="128" t="s">
        <v>261</v>
      </c>
      <c r="C60" s="152"/>
      <c r="D60" s="152"/>
      <c r="E60" s="153"/>
      <c r="F60" s="135"/>
    </row>
    <row r="61" spans="1:6" s="53" customFormat="1" x14ac:dyDescent="0.25">
      <c r="B61" s="56" t="s">
        <v>262</v>
      </c>
      <c r="C61" s="139"/>
      <c r="D61" s="139"/>
      <c r="E61" s="142"/>
      <c r="F61" s="138"/>
    </row>
    <row r="62" spans="1:6" s="53" customFormat="1" ht="30" x14ac:dyDescent="0.25">
      <c r="B62" s="128" t="s">
        <v>263</v>
      </c>
      <c r="C62" s="152"/>
      <c r="D62" s="152"/>
      <c r="E62" s="153"/>
      <c r="F62" s="135"/>
    </row>
    <row r="63" spans="1:6" s="53" customFormat="1" ht="30" x14ac:dyDescent="0.25">
      <c r="B63" s="144" t="s">
        <v>282</v>
      </c>
      <c r="C63" s="146"/>
      <c r="D63" s="146"/>
      <c r="E63" s="147"/>
      <c r="F63" s="145" t="s">
        <v>264</v>
      </c>
    </row>
    <row r="64" spans="1:6" s="53" customFormat="1" ht="30" x14ac:dyDescent="0.25">
      <c r="B64" s="157" t="s">
        <v>265</v>
      </c>
      <c r="C64" s="222"/>
      <c r="D64" s="222"/>
      <c r="E64" s="223"/>
      <c r="F64" s="158"/>
    </row>
    <row r="65" spans="1:6" s="53" customFormat="1" x14ac:dyDescent="0.25">
      <c r="A65" s="53">
        <v>15</v>
      </c>
      <c r="B65" s="224" t="s">
        <v>448</v>
      </c>
      <c r="C65" s="146"/>
      <c r="D65" s="146"/>
      <c r="E65" s="147"/>
      <c r="F65" s="145"/>
    </row>
    <row r="66" spans="1:6" s="53" customFormat="1" x14ac:dyDescent="0.25">
      <c r="B66" s="222"/>
      <c r="C66" s="222"/>
      <c r="D66" s="222"/>
      <c r="E66" s="223"/>
      <c r="F66" s="158"/>
    </row>
    <row r="67" spans="1:6" s="53" customFormat="1" x14ac:dyDescent="0.25">
      <c r="B67" s="146"/>
      <c r="C67" s="146"/>
      <c r="D67" s="146"/>
      <c r="E67" s="147"/>
      <c r="F67" s="145"/>
    </row>
    <row r="68" spans="1:6" s="53" customFormat="1" x14ac:dyDescent="0.25">
      <c r="B68" s="222"/>
      <c r="C68" s="222"/>
      <c r="D68" s="222"/>
      <c r="E68" s="223"/>
      <c r="F68" s="158"/>
    </row>
    <row r="69" spans="1:6" s="53" customFormat="1" x14ac:dyDescent="0.25">
      <c r="B69" s="146"/>
      <c r="C69" s="146"/>
      <c r="D69" s="146"/>
      <c r="E69" s="147"/>
      <c r="F69" s="145"/>
    </row>
    <row r="70" spans="1:6" s="53" customFormat="1" x14ac:dyDescent="0.25">
      <c r="B70" s="159"/>
      <c r="C70" s="159"/>
      <c r="D70" s="159"/>
      <c r="E70" s="160"/>
      <c r="F70" s="161"/>
    </row>
    <row r="71" spans="1:6" s="53" customFormat="1" x14ac:dyDescent="0.25">
      <c r="B71" s="20"/>
      <c r="C71" s="20"/>
      <c r="D71" s="20"/>
      <c r="E71" s="20"/>
      <c r="F71" s="125"/>
    </row>
    <row r="72" spans="1:6" x14ac:dyDescent="0.25">
      <c r="B72" s="20"/>
    </row>
    <row r="73" spans="1:6" x14ac:dyDescent="0.25">
      <c r="B73" s="20"/>
    </row>
  </sheetData>
  <sheetProtection sheet="1" objects="1" scenarios="1"/>
  <mergeCells count="1">
    <mergeCell ref="C1:E1"/>
  </mergeCells>
  <dataValidations count="2">
    <dataValidation type="whole" allowBlank="1" showInputMessage="1" showErrorMessage="1" errorTitle="HUOM!" error="Luokitus sarakkeeseen kelpaa arvoksi vain luku 0, 1 tai 2. Mahdolliset lisäselvitykset ilmoita edellisessä sarakkeessa." promptTitle="Luokitteluohje" prompt="Anna luokitus numerolla:_x000a_0 = ei vaadi toimenpidettä_x000a_1 = vaatii lisäselvitystä_x000a_2 = toimenpide-ehdotus" sqref="E4:E70">
      <formula1>0</formula1>
      <formula2>2</formula2>
    </dataValidation>
    <dataValidation allowBlank="1" showInputMessage="1" showErrorMessage="1" promptTitle="Ohje" prompt="Muita esiin tulleita seikkoja, vapaata tekstiä" sqref="B66:B70"/>
  </dataValidations>
  <pageMargins left="0.15748031496062992" right="0.59055118110236227" top="0.74803149606299213" bottom="0.74803149606299213" header="0.31496062992125984" footer="0.31496062992125984"/>
  <pageSetup paperSize="9" scale="61" fitToHeight="0" orientation="landscape" horizontalDpi="300" verticalDpi="300" r:id="rId1"/>
  <headerFooter>
    <oddHeader>&amp;C&amp;F
&amp;A</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39997558519241921"/>
    <pageSetUpPr fitToPage="1"/>
  </sheetPr>
  <dimension ref="A1:F55"/>
  <sheetViews>
    <sheetView zoomScale="90" zoomScaleNormal="90" workbookViewId="0">
      <pane xSplit="2" ySplit="2" topLeftCell="C3" activePane="bottomRight" state="frozen"/>
      <selection pane="topRight" activeCell="C1" sqref="C1"/>
      <selection pane="bottomLeft" activeCell="A3" sqref="A3"/>
      <selection pane="bottomRight" activeCell="C3" sqref="C3"/>
    </sheetView>
  </sheetViews>
  <sheetFormatPr defaultColWidth="9.140625" defaultRowHeight="15" x14ac:dyDescent="0.25"/>
  <cols>
    <col min="1" max="1" width="2.28515625" style="3" customWidth="1"/>
    <col min="2" max="2" width="63.5703125" style="6" customWidth="1"/>
    <col min="3" max="3" width="31.42578125" style="16" customWidth="1"/>
    <col min="4" max="4" width="42.85546875" style="16" customWidth="1"/>
    <col min="5" max="5" width="20.42578125" style="16" customWidth="1"/>
    <col min="6" max="6" width="47" style="102" customWidth="1"/>
    <col min="7" max="16384" width="9.140625" style="6"/>
  </cols>
  <sheetData>
    <row r="1" spans="1:6" ht="20.25" thickBot="1" x14ac:dyDescent="0.35">
      <c r="B1" s="176" t="str">
        <f>Yhteenveto!B3</f>
        <v>Tehtaan nimi</v>
      </c>
      <c r="C1" s="246" t="s">
        <v>156</v>
      </c>
      <c r="D1" s="246"/>
      <c r="E1" s="246"/>
      <c r="F1" s="177" t="s">
        <v>127</v>
      </c>
    </row>
    <row r="2" spans="1:6" ht="55.5" thickTop="1" thickBot="1" x14ac:dyDescent="0.3">
      <c r="B2" s="173" t="s">
        <v>431</v>
      </c>
      <c r="C2" s="173" t="s">
        <v>62</v>
      </c>
      <c r="D2" s="173" t="s">
        <v>419</v>
      </c>
      <c r="E2" s="174" t="s">
        <v>423</v>
      </c>
      <c r="F2" s="175" t="s">
        <v>127</v>
      </c>
    </row>
    <row r="3" spans="1:6" s="9" customFormat="1" thickTop="1" x14ac:dyDescent="0.3">
      <c r="A3" s="61"/>
      <c r="B3" s="170"/>
      <c r="C3" s="170"/>
      <c r="D3" s="170"/>
      <c r="E3" s="171"/>
      <c r="F3" s="172"/>
    </row>
    <row r="4" spans="1:6" x14ac:dyDescent="0.25">
      <c r="A4" s="61">
        <v>1</v>
      </c>
      <c r="B4" s="163" t="s">
        <v>3</v>
      </c>
      <c r="C4" s="179"/>
      <c r="D4" s="179"/>
      <c r="E4" s="179"/>
      <c r="F4" s="164"/>
    </row>
    <row r="5" spans="1:6" x14ac:dyDescent="0.25">
      <c r="A5" s="61"/>
      <c r="B5" s="20" t="s">
        <v>106</v>
      </c>
      <c r="C5" s="180"/>
      <c r="D5" s="180"/>
      <c r="E5" s="180"/>
      <c r="F5" s="125"/>
    </row>
    <row r="6" spans="1:6" x14ac:dyDescent="0.25">
      <c r="A6" s="61"/>
      <c r="B6" s="165" t="s">
        <v>109</v>
      </c>
      <c r="C6" s="179"/>
      <c r="D6" s="179"/>
      <c r="E6" s="179"/>
      <c r="F6" s="164"/>
    </row>
    <row r="7" spans="1:6" x14ac:dyDescent="0.25">
      <c r="A7" s="61"/>
      <c r="B7" s="20" t="s">
        <v>433</v>
      </c>
      <c r="C7" s="180"/>
      <c r="D7" s="180"/>
      <c r="E7" s="180"/>
      <c r="F7" s="125"/>
    </row>
    <row r="8" spans="1:6" x14ac:dyDescent="0.25">
      <c r="A8" s="61"/>
      <c r="B8" s="165" t="s">
        <v>110</v>
      </c>
      <c r="C8" s="179"/>
      <c r="D8" s="179"/>
      <c r="E8" s="179"/>
      <c r="F8" s="164"/>
    </row>
    <row r="9" spans="1:6" x14ac:dyDescent="0.25">
      <c r="A9" s="61"/>
      <c r="B9" s="20" t="s">
        <v>434</v>
      </c>
      <c r="C9" s="180"/>
      <c r="D9" s="180"/>
      <c r="E9" s="180"/>
      <c r="F9" s="125"/>
    </row>
    <row r="10" spans="1:6" x14ac:dyDescent="0.25">
      <c r="A10" s="61"/>
      <c r="B10" s="165" t="s">
        <v>103</v>
      </c>
      <c r="C10" s="179"/>
      <c r="D10" s="179"/>
      <c r="E10" s="179"/>
      <c r="F10" s="164"/>
    </row>
    <row r="11" spans="1:6" x14ac:dyDescent="0.25">
      <c r="A11" s="61"/>
      <c r="B11" s="20" t="s">
        <v>117</v>
      </c>
      <c r="C11" s="180"/>
      <c r="D11" s="180"/>
      <c r="E11" s="180"/>
      <c r="F11" s="125"/>
    </row>
    <row r="12" spans="1:6" x14ac:dyDescent="0.25">
      <c r="A12" s="61"/>
      <c r="B12" s="165" t="s">
        <v>444</v>
      </c>
      <c r="C12" s="179"/>
      <c r="D12" s="179"/>
      <c r="E12" s="179"/>
      <c r="F12" s="164"/>
    </row>
    <row r="13" spans="1:6" ht="30" x14ac:dyDescent="0.25">
      <c r="A13" s="61"/>
      <c r="B13" s="20" t="s">
        <v>445</v>
      </c>
      <c r="C13" s="180"/>
      <c r="D13" s="180"/>
      <c r="E13" s="180"/>
      <c r="F13" s="125"/>
    </row>
    <row r="14" spans="1:6" x14ac:dyDescent="0.25">
      <c r="A14" s="61"/>
      <c r="B14" s="165" t="s">
        <v>435</v>
      </c>
      <c r="C14" s="181"/>
      <c r="D14" s="181"/>
      <c r="E14" s="179"/>
      <c r="F14" s="164"/>
    </row>
    <row r="15" spans="1:6" ht="45" x14ac:dyDescent="0.25">
      <c r="A15" s="61"/>
      <c r="B15" s="20" t="s">
        <v>382</v>
      </c>
      <c r="C15" s="182"/>
      <c r="D15" s="182"/>
      <c r="E15" s="183"/>
      <c r="F15" s="125" t="s">
        <v>383</v>
      </c>
    </row>
    <row r="16" spans="1:6" ht="14.45" x14ac:dyDescent="0.3">
      <c r="A16" s="61"/>
      <c r="B16" s="165"/>
      <c r="C16" s="181"/>
      <c r="D16" s="181"/>
      <c r="E16" s="179"/>
      <c r="F16" s="164"/>
    </row>
    <row r="17" spans="1:6" ht="14.45" x14ac:dyDescent="0.3">
      <c r="A17" s="61">
        <v>2</v>
      </c>
      <c r="B17" s="57" t="s">
        <v>116</v>
      </c>
      <c r="C17" s="180"/>
      <c r="D17" s="180"/>
      <c r="E17" s="180"/>
      <c r="F17" s="125"/>
    </row>
    <row r="18" spans="1:6" ht="32.25" x14ac:dyDescent="0.25">
      <c r="A18" s="61"/>
      <c r="B18" s="165" t="s">
        <v>436</v>
      </c>
      <c r="C18" s="179"/>
      <c r="D18" s="179"/>
      <c r="E18" s="179"/>
      <c r="F18" s="164" t="s">
        <v>430</v>
      </c>
    </row>
    <row r="19" spans="1:6" ht="45" x14ac:dyDescent="0.25">
      <c r="A19" s="61"/>
      <c r="B19" s="20" t="s">
        <v>437</v>
      </c>
      <c r="C19" s="180"/>
      <c r="D19" s="180"/>
      <c r="E19" s="180"/>
      <c r="F19" s="162" t="s">
        <v>369</v>
      </c>
    </row>
    <row r="20" spans="1:6" x14ac:dyDescent="0.25">
      <c r="A20" s="61"/>
      <c r="B20" s="165" t="s">
        <v>118</v>
      </c>
      <c r="C20" s="179"/>
      <c r="D20" s="179"/>
      <c r="E20" s="179"/>
      <c r="F20" s="164"/>
    </row>
    <row r="21" spans="1:6" ht="14.45" x14ac:dyDescent="0.3">
      <c r="A21" s="61"/>
      <c r="B21" s="20"/>
      <c r="C21" s="180"/>
      <c r="D21" s="180"/>
      <c r="E21" s="180"/>
      <c r="F21" s="125"/>
    </row>
    <row r="22" spans="1:6" x14ac:dyDescent="0.25">
      <c r="A22" s="61">
        <v>3</v>
      </c>
      <c r="B22" s="163" t="s">
        <v>4</v>
      </c>
      <c r="C22" s="179"/>
      <c r="D22" s="179"/>
      <c r="E22" s="179"/>
      <c r="F22" s="166"/>
    </row>
    <row r="23" spans="1:6" ht="33.75" customHeight="1" x14ac:dyDescent="0.25">
      <c r="A23" s="61"/>
      <c r="B23" s="20" t="s">
        <v>438</v>
      </c>
      <c r="C23" s="180"/>
      <c r="D23" s="180"/>
      <c r="E23" s="180"/>
      <c r="F23" s="125" t="s">
        <v>384</v>
      </c>
    </row>
    <row r="24" spans="1:6" ht="60" x14ac:dyDescent="0.25">
      <c r="A24" s="61"/>
      <c r="B24" s="165" t="s">
        <v>439</v>
      </c>
      <c r="C24" s="179"/>
      <c r="D24" s="179"/>
      <c r="E24" s="179"/>
      <c r="F24" s="164" t="s">
        <v>385</v>
      </c>
    </row>
    <row r="25" spans="1:6" ht="30" x14ac:dyDescent="0.25">
      <c r="A25" s="61"/>
      <c r="B25" s="20" t="s">
        <v>108</v>
      </c>
      <c r="C25" s="180"/>
      <c r="D25" s="180"/>
      <c r="E25" s="180"/>
      <c r="F25" s="125" t="s">
        <v>386</v>
      </c>
    </row>
    <row r="26" spans="1:6" ht="45" x14ac:dyDescent="0.25">
      <c r="A26" s="61"/>
      <c r="B26" s="165" t="s">
        <v>114</v>
      </c>
      <c r="C26" s="179"/>
      <c r="D26" s="179"/>
      <c r="E26" s="179"/>
      <c r="F26" s="164" t="s">
        <v>30</v>
      </c>
    </row>
    <row r="27" spans="1:6" ht="35.25" customHeight="1" x14ac:dyDescent="0.25">
      <c r="A27" s="61"/>
      <c r="B27" s="20" t="s">
        <v>107</v>
      </c>
      <c r="C27" s="180"/>
      <c r="D27" s="180"/>
      <c r="E27" s="180"/>
      <c r="F27" s="125" t="s">
        <v>227</v>
      </c>
    </row>
    <row r="28" spans="1:6" ht="45" x14ac:dyDescent="0.25">
      <c r="A28" s="61"/>
      <c r="B28" s="165" t="s">
        <v>446</v>
      </c>
      <c r="C28" s="179"/>
      <c r="D28" s="179"/>
      <c r="E28" s="179"/>
      <c r="F28" s="164"/>
    </row>
    <row r="29" spans="1:6" x14ac:dyDescent="0.25">
      <c r="A29" s="61"/>
      <c r="B29" s="20" t="s">
        <v>119</v>
      </c>
      <c r="C29" s="180"/>
      <c r="D29" s="180"/>
      <c r="E29" s="180"/>
      <c r="F29" s="125"/>
    </row>
    <row r="30" spans="1:6" ht="30" x14ac:dyDescent="0.25">
      <c r="A30" s="61"/>
      <c r="B30" s="165" t="s">
        <v>113</v>
      </c>
      <c r="C30" s="179"/>
      <c r="D30" s="179"/>
      <c r="E30" s="179"/>
      <c r="F30" s="164" t="s">
        <v>138</v>
      </c>
    </row>
    <row r="31" spans="1:6" ht="30" x14ac:dyDescent="0.25">
      <c r="A31" s="61"/>
      <c r="B31" s="20" t="s">
        <v>112</v>
      </c>
      <c r="C31" s="180"/>
      <c r="D31" s="180"/>
      <c r="E31" s="180"/>
      <c r="F31" s="125" t="s">
        <v>139</v>
      </c>
    </row>
    <row r="32" spans="1:6" x14ac:dyDescent="0.25">
      <c r="A32" s="61"/>
      <c r="B32" s="165"/>
      <c r="C32" s="179"/>
      <c r="D32" s="179"/>
      <c r="E32" s="179"/>
      <c r="F32" s="164"/>
    </row>
    <row r="33" spans="1:6" x14ac:dyDescent="0.25">
      <c r="A33" s="61">
        <v>4</v>
      </c>
      <c r="B33" s="57" t="s">
        <v>5</v>
      </c>
      <c r="C33" s="180"/>
      <c r="D33" s="180"/>
      <c r="E33" s="180"/>
      <c r="F33" s="125"/>
    </row>
    <row r="34" spans="1:6" ht="45" x14ac:dyDescent="0.25">
      <c r="A34" s="61"/>
      <c r="B34" s="165" t="s">
        <v>120</v>
      </c>
      <c r="C34" s="179"/>
      <c r="D34" s="179"/>
      <c r="E34" s="179"/>
      <c r="F34" s="164" t="s">
        <v>140</v>
      </c>
    </row>
    <row r="35" spans="1:6" x14ac:dyDescent="0.25">
      <c r="A35" s="61"/>
      <c r="B35" s="20" t="s">
        <v>125</v>
      </c>
      <c r="C35" s="180"/>
      <c r="D35" s="180"/>
      <c r="E35" s="180"/>
      <c r="F35" s="125" t="s">
        <v>31</v>
      </c>
    </row>
    <row r="36" spans="1:6" ht="30" x14ac:dyDescent="0.25">
      <c r="A36" s="61"/>
      <c r="B36" s="165" t="s">
        <v>440</v>
      </c>
      <c r="C36" s="179"/>
      <c r="D36" s="179"/>
      <c r="E36" s="179"/>
      <c r="F36" s="164"/>
    </row>
    <row r="37" spans="1:6" x14ac:dyDescent="0.25">
      <c r="A37" s="61"/>
      <c r="B37" s="20"/>
      <c r="C37" s="180"/>
      <c r="D37" s="180"/>
      <c r="E37" s="180"/>
      <c r="F37" s="125"/>
    </row>
    <row r="38" spans="1:6" x14ac:dyDescent="0.25">
      <c r="A38" s="61">
        <v>5</v>
      </c>
      <c r="B38" s="163" t="s">
        <v>6</v>
      </c>
      <c r="C38" s="179"/>
      <c r="D38" s="179"/>
      <c r="E38" s="179"/>
      <c r="F38" s="164"/>
    </row>
    <row r="39" spans="1:6" ht="30" x14ac:dyDescent="0.25">
      <c r="A39" s="61"/>
      <c r="B39" s="20" t="s">
        <v>121</v>
      </c>
      <c r="C39" s="180"/>
      <c r="D39" s="180"/>
      <c r="E39" s="180"/>
      <c r="F39" s="125"/>
    </row>
    <row r="40" spans="1:6" ht="30" x14ac:dyDescent="0.25">
      <c r="A40" s="61"/>
      <c r="B40" s="165" t="s">
        <v>122</v>
      </c>
      <c r="C40" s="179"/>
      <c r="D40" s="179"/>
      <c r="E40" s="179"/>
      <c r="F40" s="164"/>
    </row>
    <row r="41" spans="1:6" x14ac:dyDescent="0.25">
      <c r="A41" s="61"/>
      <c r="B41" s="20" t="s">
        <v>123</v>
      </c>
      <c r="C41" s="180"/>
      <c r="D41" s="180"/>
      <c r="E41" s="180"/>
      <c r="F41" s="125"/>
    </row>
    <row r="42" spans="1:6" x14ac:dyDescent="0.25">
      <c r="A42" s="61"/>
      <c r="B42" s="165"/>
      <c r="C42" s="179"/>
      <c r="D42" s="179"/>
      <c r="E42" s="179"/>
      <c r="F42" s="164"/>
    </row>
    <row r="43" spans="1:6" x14ac:dyDescent="0.25">
      <c r="A43" s="61">
        <v>6</v>
      </c>
      <c r="B43" s="167" t="s">
        <v>51</v>
      </c>
      <c r="C43" s="184"/>
      <c r="D43" s="184"/>
      <c r="E43" s="184"/>
      <c r="F43" s="166"/>
    </row>
    <row r="44" spans="1:6" ht="30" x14ac:dyDescent="0.25">
      <c r="A44" s="61"/>
      <c r="B44" s="56" t="s">
        <v>124</v>
      </c>
      <c r="C44" s="185"/>
      <c r="D44" s="185"/>
      <c r="E44" s="185"/>
      <c r="F44" s="138" t="s">
        <v>32</v>
      </c>
    </row>
    <row r="45" spans="1:6" ht="30" x14ac:dyDescent="0.25">
      <c r="A45" s="61"/>
      <c r="B45" s="168" t="s">
        <v>111</v>
      </c>
      <c r="C45" s="184"/>
      <c r="D45" s="184"/>
      <c r="E45" s="184"/>
      <c r="F45" s="166" t="s">
        <v>22</v>
      </c>
    </row>
    <row r="46" spans="1:6" x14ac:dyDescent="0.25">
      <c r="A46" s="61"/>
      <c r="B46" s="56"/>
      <c r="C46" s="185"/>
      <c r="D46" s="185"/>
      <c r="E46" s="185"/>
      <c r="F46" s="138"/>
    </row>
    <row r="47" spans="1:6" x14ac:dyDescent="0.25">
      <c r="A47" s="61">
        <v>7</v>
      </c>
      <c r="B47" s="167" t="s">
        <v>53</v>
      </c>
      <c r="C47" s="184"/>
      <c r="D47" s="184"/>
      <c r="E47" s="184"/>
      <c r="F47" s="166"/>
    </row>
    <row r="48" spans="1:6" ht="30" x14ac:dyDescent="0.25">
      <c r="A48" s="61"/>
      <c r="B48" s="56" t="s">
        <v>52</v>
      </c>
      <c r="C48" s="185"/>
      <c r="D48" s="185"/>
      <c r="E48" s="185"/>
      <c r="F48" s="138" t="s">
        <v>23</v>
      </c>
    </row>
    <row r="49" spans="1:6" x14ac:dyDescent="0.25">
      <c r="A49" s="61"/>
      <c r="B49" s="225"/>
      <c r="C49" s="184"/>
      <c r="D49" s="184"/>
      <c r="E49" s="184"/>
      <c r="F49" s="166"/>
    </row>
    <row r="50" spans="1:6" x14ac:dyDescent="0.25">
      <c r="A50" s="61">
        <v>8</v>
      </c>
      <c r="B50" s="55" t="s">
        <v>448</v>
      </c>
      <c r="C50" s="185"/>
      <c r="D50" s="185"/>
      <c r="E50" s="185"/>
      <c r="F50" s="138"/>
    </row>
    <row r="51" spans="1:6" x14ac:dyDescent="0.25">
      <c r="A51" s="61"/>
      <c r="B51" s="226"/>
      <c r="C51" s="184"/>
      <c r="D51" s="184"/>
      <c r="E51" s="184"/>
      <c r="F51" s="166"/>
    </row>
    <row r="52" spans="1:6" x14ac:dyDescent="0.25">
      <c r="A52" s="61"/>
      <c r="B52" s="139"/>
      <c r="C52" s="185"/>
      <c r="D52" s="185"/>
      <c r="E52" s="185"/>
      <c r="F52" s="138"/>
    </row>
    <row r="53" spans="1:6" x14ac:dyDescent="0.25">
      <c r="A53" s="61"/>
      <c r="B53" s="226"/>
      <c r="C53" s="184"/>
      <c r="D53" s="184"/>
      <c r="E53" s="184"/>
      <c r="F53" s="166"/>
    </row>
    <row r="54" spans="1:6" x14ac:dyDescent="0.25">
      <c r="A54" s="61"/>
      <c r="B54" s="139"/>
      <c r="C54" s="185"/>
      <c r="D54" s="185"/>
      <c r="E54" s="185"/>
      <c r="F54" s="138"/>
    </row>
    <row r="55" spans="1:6" x14ac:dyDescent="0.25">
      <c r="A55" s="10"/>
      <c r="B55" s="227"/>
      <c r="C55" s="186"/>
      <c r="D55" s="186"/>
      <c r="E55" s="186"/>
      <c r="F55" s="169"/>
    </row>
  </sheetData>
  <sheetProtection sheet="1" objects="1" scenarios="1"/>
  <mergeCells count="1">
    <mergeCell ref="C1:E1"/>
  </mergeCells>
  <dataValidations count="2">
    <dataValidation type="whole" allowBlank="1" showInputMessage="1" showErrorMessage="1" errorTitle="HUOM!" error="Luokitus sarakkeeseen kelpaa arvoksi vain luku 0, 1 tai 2. Mahdolliset lisäselvitykset ilmoita edellisessä sarakkeessa." promptTitle="Luokitteluohje" prompt="Anna luokitus numerolla:_x000a_0 = ei vaadi toimenpidettä_x000a_1 = vaatii lisäselvitystä_x000a_2 = toimenpide-ehdotus" sqref="E4:E55">
      <formula1>0</formula1>
      <formula2>2</formula2>
    </dataValidation>
    <dataValidation allowBlank="1" showInputMessage="1" showErrorMessage="1" promptTitle="Ohje" prompt="Muita esiin tulleita seikkoja, vapaata tekstiä" sqref="B51:B55"/>
  </dataValidations>
  <pageMargins left="0.19685039370078741" right="0.59055118110236227" top="0.74803149606299213" bottom="0.74803149606299213" header="0.31496062992125984" footer="0.31496062992125984"/>
  <pageSetup paperSize="9" scale="66" fitToHeight="0" orientation="landscape" r:id="rId1"/>
  <headerFooter>
    <oddHeader>&amp;C&amp;F
&amp;A</oddHeader>
    <oddFooter>&amp;A&amp;RPage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7" tint="0.59999389629810485"/>
  </sheetPr>
  <dimension ref="A1:DO123"/>
  <sheetViews>
    <sheetView zoomScale="70" zoomScaleNormal="70" workbookViewId="0">
      <pane xSplit="2" ySplit="3" topLeftCell="C4" activePane="bottomRight" state="frozen"/>
      <selection pane="topRight" activeCell="C1" sqref="C1"/>
      <selection pane="bottomLeft" activeCell="A4" sqref="A4"/>
      <selection pane="bottomRight" activeCell="C4" sqref="C4"/>
    </sheetView>
  </sheetViews>
  <sheetFormatPr defaultColWidth="9.140625" defaultRowHeight="15" x14ac:dyDescent="0.25"/>
  <cols>
    <col min="1" max="1" width="4.5703125" style="3" customWidth="1"/>
    <col min="2" max="2" width="70.42578125" style="16" customWidth="1"/>
    <col min="3" max="3" width="38.7109375" style="5" customWidth="1"/>
    <col min="4" max="4" width="14.5703125" style="16" customWidth="1"/>
    <col min="5" max="5" width="52.140625" style="16" customWidth="1"/>
    <col min="6" max="6" width="18.28515625" style="16" customWidth="1"/>
    <col min="7" max="7" width="14.5703125" style="16" customWidth="1"/>
    <col min="8" max="8" width="52.140625" style="16" customWidth="1"/>
    <col min="9" max="9" width="18.28515625" style="16" customWidth="1"/>
    <col min="10" max="10" width="14.5703125" style="16" customWidth="1"/>
    <col min="11" max="11" width="52.140625" style="16" customWidth="1"/>
    <col min="12" max="12" width="18.28515625" style="16" customWidth="1"/>
    <col min="13" max="13" width="14.5703125" style="16" customWidth="1"/>
    <col min="14" max="14" width="52.140625" style="16" customWidth="1"/>
    <col min="15" max="15" width="18.28515625" style="16" customWidth="1"/>
    <col min="16" max="16" width="14.5703125" style="16" customWidth="1"/>
    <col min="17" max="17" width="52.140625" style="16" customWidth="1"/>
    <col min="18" max="18" width="18.28515625" style="16" customWidth="1"/>
    <col min="19" max="119" width="9.140625" style="72"/>
    <col min="120" max="16384" width="9.140625" style="6"/>
  </cols>
  <sheetData>
    <row r="1" spans="1:119" s="18" customFormat="1" ht="20.25" customHeight="1" thickBot="1" x14ac:dyDescent="0.35">
      <c r="A1" s="115"/>
      <c r="B1" s="113" t="str">
        <f>Yhteenveto!B3</f>
        <v>Tehtaan nimi</v>
      </c>
      <c r="C1" s="111" t="s">
        <v>127</v>
      </c>
      <c r="D1" s="250" t="s">
        <v>225</v>
      </c>
      <c r="E1" s="251"/>
      <c r="F1" s="252"/>
      <c r="G1" s="250" t="s">
        <v>226</v>
      </c>
      <c r="H1" s="251"/>
      <c r="I1" s="252"/>
      <c r="J1" s="250" t="s">
        <v>416</v>
      </c>
      <c r="K1" s="251"/>
      <c r="L1" s="252"/>
      <c r="M1" s="250" t="s">
        <v>417</v>
      </c>
      <c r="N1" s="251"/>
      <c r="O1" s="252"/>
      <c r="P1" s="250" t="s">
        <v>418</v>
      </c>
      <c r="Q1" s="251"/>
      <c r="R1" s="252"/>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row>
    <row r="2" spans="1:119" s="18" customFormat="1" ht="70.5" customHeight="1" thickTop="1" thickBot="1" x14ac:dyDescent="0.35">
      <c r="A2" s="115"/>
      <c r="B2" s="108" t="s">
        <v>421</v>
      </c>
      <c r="C2" s="112" t="s">
        <v>127</v>
      </c>
      <c r="D2" s="109" t="s">
        <v>62</v>
      </c>
      <c r="E2" s="108" t="s">
        <v>419</v>
      </c>
      <c r="F2" s="110" t="s">
        <v>420</v>
      </c>
      <c r="G2" s="109" t="s">
        <v>62</v>
      </c>
      <c r="H2" s="108" t="s">
        <v>419</v>
      </c>
      <c r="I2" s="110" t="s">
        <v>420</v>
      </c>
      <c r="J2" s="109" t="s">
        <v>62</v>
      </c>
      <c r="K2" s="108" t="s">
        <v>419</v>
      </c>
      <c r="L2" s="110" t="s">
        <v>420</v>
      </c>
      <c r="M2" s="109" t="s">
        <v>62</v>
      </c>
      <c r="N2" s="108" t="s">
        <v>419</v>
      </c>
      <c r="O2" s="110" t="s">
        <v>420</v>
      </c>
      <c r="P2" s="109" t="s">
        <v>62</v>
      </c>
      <c r="Q2" s="108" t="s">
        <v>419</v>
      </c>
      <c r="R2" s="110" t="s">
        <v>420</v>
      </c>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row>
    <row r="3" spans="1:119" s="18" customFormat="1" ht="30.75" customHeight="1" thickTop="1" thickBot="1" x14ac:dyDescent="0.4">
      <c r="A3" s="115"/>
      <c r="B3" s="114" t="s">
        <v>425</v>
      </c>
      <c r="C3" s="107"/>
      <c r="D3" s="247" t="s">
        <v>225</v>
      </c>
      <c r="E3" s="248"/>
      <c r="F3" s="249"/>
      <c r="G3" s="247" t="s">
        <v>226</v>
      </c>
      <c r="H3" s="248"/>
      <c r="I3" s="249"/>
      <c r="J3" s="247" t="s">
        <v>416</v>
      </c>
      <c r="K3" s="248"/>
      <c r="L3" s="249"/>
      <c r="M3" s="247" t="s">
        <v>417</v>
      </c>
      <c r="N3" s="248"/>
      <c r="O3" s="249"/>
      <c r="P3" s="247" t="s">
        <v>418</v>
      </c>
      <c r="Q3" s="248"/>
      <c r="R3" s="24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c r="DA3" s="19"/>
      <c r="DB3" s="19"/>
      <c r="DC3" s="19"/>
      <c r="DD3" s="19"/>
      <c r="DE3" s="19"/>
      <c r="DF3" s="19"/>
      <c r="DG3" s="19"/>
      <c r="DH3" s="19"/>
      <c r="DI3" s="19"/>
      <c r="DJ3" s="19"/>
      <c r="DK3" s="19"/>
      <c r="DL3" s="19"/>
      <c r="DM3" s="19"/>
      <c r="DN3" s="19"/>
      <c r="DO3" s="19"/>
    </row>
    <row r="4" spans="1:119" ht="15.75" thickTop="1" x14ac:dyDescent="0.25">
      <c r="A4" s="11">
        <v>1</v>
      </c>
      <c r="B4" s="76" t="s">
        <v>7</v>
      </c>
      <c r="C4" s="91"/>
      <c r="D4" s="187"/>
      <c r="E4" s="188"/>
      <c r="F4" s="189"/>
      <c r="G4" s="187"/>
      <c r="H4" s="188"/>
      <c r="I4" s="189"/>
      <c r="J4" s="187"/>
      <c r="K4" s="188"/>
      <c r="L4" s="189"/>
      <c r="M4" s="187"/>
      <c r="N4" s="188"/>
      <c r="O4" s="189"/>
      <c r="P4" s="187"/>
      <c r="Q4" s="188"/>
      <c r="R4" s="189"/>
    </row>
    <row r="5" spans="1:119" x14ac:dyDescent="0.25">
      <c r="A5" s="11"/>
      <c r="B5" s="77" t="s">
        <v>73</v>
      </c>
      <c r="C5" s="92"/>
      <c r="D5" s="190"/>
      <c r="E5" s="191"/>
      <c r="F5" s="192"/>
      <c r="G5" s="190"/>
      <c r="H5" s="191"/>
      <c r="I5" s="192"/>
      <c r="J5" s="190"/>
      <c r="K5" s="191"/>
      <c r="L5" s="192"/>
      <c r="M5" s="190"/>
      <c r="N5" s="191"/>
      <c r="O5" s="192"/>
      <c r="P5" s="190"/>
      <c r="Q5" s="191"/>
      <c r="R5" s="192"/>
    </row>
    <row r="6" spans="1:119" ht="48.75" customHeight="1" x14ac:dyDescent="0.25">
      <c r="A6" s="11"/>
      <c r="B6" s="78" t="s">
        <v>93</v>
      </c>
      <c r="C6" s="91" t="s">
        <v>33</v>
      </c>
      <c r="D6" s="187"/>
      <c r="E6" s="188"/>
      <c r="F6" s="189"/>
      <c r="G6" s="187"/>
      <c r="H6" s="188"/>
      <c r="I6" s="189"/>
      <c r="J6" s="187"/>
      <c r="K6" s="188"/>
      <c r="L6" s="189"/>
      <c r="M6" s="187"/>
      <c r="N6" s="188"/>
      <c r="O6" s="189"/>
      <c r="P6" s="187"/>
      <c r="Q6" s="188"/>
      <c r="R6" s="189"/>
    </row>
    <row r="7" spans="1:119" ht="45" x14ac:dyDescent="0.25">
      <c r="A7" s="11"/>
      <c r="B7" s="79" t="s">
        <v>337</v>
      </c>
      <c r="C7" s="92" t="s">
        <v>137</v>
      </c>
      <c r="D7" s="190"/>
      <c r="E7" s="191"/>
      <c r="F7" s="192"/>
      <c r="G7" s="190"/>
      <c r="H7" s="191"/>
      <c r="I7" s="192"/>
      <c r="J7" s="190"/>
      <c r="K7" s="191"/>
      <c r="L7" s="192"/>
      <c r="M7" s="190"/>
      <c r="N7" s="191"/>
      <c r="O7" s="192"/>
      <c r="P7" s="190"/>
      <c r="Q7" s="191"/>
      <c r="R7" s="192"/>
    </row>
    <row r="8" spans="1:119" ht="34.5" customHeight="1" x14ac:dyDescent="0.25">
      <c r="A8" s="11"/>
      <c r="B8" s="80" t="s">
        <v>338</v>
      </c>
      <c r="C8" s="91"/>
      <c r="D8" s="187"/>
      <c r="E8" s="188"/>
      <c r="F8" s="189"/>
      <c r="G8" s="187"/>
      <c r="H8" s="188"/>
      <c r="I8" s="189"/>
      <c r="J8" s="187"/>
      <c r="K8" s="188"/>
      <c r="L8" s="189"/>
      <c r="M8" s="187"/>
      <c r="N8" s="188"/>
      <c r="O8" s="189"/>
      <c r="P8" s="187"/>
      <c r="Q8" s="188"/>
      <c r="R8" s="189"/>
    </row>
    <row r="9" spans="1:119" x14ac:dyDescent="0.25">
      <c r="A9" s="11"/>
      <c r="B9" s="79" t="s">
        <v>339</v>
      </c>
      <c r="C9" s="92"/>
      <c r="D9" s="190"/>
      <c r="E9" s="191"/>
      <c r="F9" s="192"/>
      <c r="G9" s="190"/>
      <c r="H9" s="191"/>
      <c r="I9" s="192"/>
      <c r="J9" s="190"/>
      <c r="K9" s="191"/>
      <c r="L9" s="192"/>
      <c r="M9" s="190"/>
      <c r="N9" s="191"/>
      <c r="O9" s="192"/>
      <c r="P9" s="190"/>
      <c r="Q9" s="191"/>
      <c r="R9" s="192"/>
    </row>
    <row r="10" spans="1:119" x14ac:dyDescent="0.25">
      <c r="A10" s="11"/>
      <c r="B10" s="80" t="s">
        <v>410</v>
      </c>
      <c r="C10" s="91"/>
      <c r="D10" s="187"/>
      <c r="E10" s="188"/>
      <c r="F10" s="189"/>
      <c r="G10" s="187"/>
      <c r="H10" s="188"/>
      <c r="I10" s="189"/>
      <c r="J10" s="187"/>
      <c r="K10" s="188"/>
      <c r="L10" s="189"/>
      <c r="M10" s="187"/>
      <c r="N10" s="188"/>
      <c r="O10" s="189"/>
      <c r="P10" s="187"/>
      <c r="Q10" s="188"/>
      <c r="R10" s="189"/>
    </row>
    <row r="11" spans="1:119" ht="16.5" customHeight="1" x14ac:dyDescent="0.25">
      <c r="A11" s="11"/>
      <c r="B11" s="77" t="s">
        <v>64</v>
      </c>
      <c r="C11" s="92"/>
      <c r="D11" s="190"/>
      <c r="E11" s="191"/>
      <c r="F11" s="192"/>
      <c r="G11" s="190"/>
      <c r="H11" s="191"/>
      <c r="I11" s="192"/>
      <c r="J11" s="190"/>
      <c r="K11" s="191"/>
      <c r="L11" s="192"/>
      <c r="M11" s="190"/>
      <c r="N11" s="191"/>
      <c r="O11" s="192"/>
      <c r="P11" s="190"/>
      <c r="Q11" s="191"/>
      <c r="R11" s="192"/>
    </row>
    <row r="12" spans="1:119" x14ac:dyDescent="0.25">
      <c r="A12" s="11"/>
      <c r="B12" s="80" t="s">
        <v>340</v>
      </c>
      <c r="C12" s="91"/>
      <c r="D12" s="187"/>
      <c r="E12" s="188"/>
      <c r="F12" s="189"/>
      <c r="G12" s="187"/>
      <c r="H12" s="188"/>
      <c r="I12" s="189"/>
      <c r="J12" s="187"/>
      <c r="K12" s="188"/>
      <c r="L12" s="189"/>
      <c r="M12" s="187"/>
      <c r="N12" s="188"/>
      <c r="O12" s="189"/>
      <c r="P12" s="187"/>
      <c r="Q12" s="188"/>
      <c r="R12" s="189"/>
    </row>
    <row r="13" spans="1:119" ht="14.45" x14ac:dyDescent="0.3">
      <c r="A13" s="11"/>
      <c r="B13" s="77" t="s">
        <v>213</v>
      </c>
      <c r="C13" s="92"/>
      <c r="D13" s="190"/>
      <c r="E13" s="191"/>
      <c r="F13" s="192"/>
      <c r="G13" s="190"/>
      <c r="H13" s="191"/>
      <c r="I13" s="192"/>
      <c r="J13" s="190"/>
      <c r="K13" s="191"/>
      <c r="L13" s="192"/>
      <c r="M13" s="190"/>
      <c r="N13" s="191"/>
      <c r="O13" s="192"/>
      <c r="P13" s="190"/>
      <c r="Q13" s="191"/>
      <c r="R13" s="192"/>
    </row>
    <row r="14" spans="1:119" ht="14.45" x14ac:dyDescent="0.3">
      <c r="A14" s="11"/>
      <c r="B14" s="78"/>
      <c r="C14" s="91"/>
      <c r="D14" s="187"/>
      <c r="E14" s="188"/>
      <c r="F14" s="189"/>
      <c r="G14" s="187"/>
      <c r="H14" s="188"/>
      <c r="I14" s="189"/>
      <c r="J14" s="187"/>
      <c r="K14" s="188"/>
      <c r="L14" s="189"/>
      <c r="M14" s="187"/>
      <c r="N14" s="188"/>
      <c r="O14" s="189"/>
      <c r="P14" s="187"/>
      <c r="Q14" s="188"/>
      <c r="R14" s="189"/>
    </row>
    <row r="15" spans="1:119" x14ac:dyDescent="0.25">
      <c r="A15" s="11">
        <v>2</v>
      </c>
      <c r="B15" s="81" t="s">
        <v>54</v>
      </c>
      <c r="C15" s="92"/>
      <c r="D15" s="190"/>
      <c r="E15" s="191"/>
      <c r="F15" s="192"/>
      <c r="G15" s="190"/>
      <c r="H15" s="191"/>
      <c r="I15" s="192"/>
      <c r="J15" s="190"/>
      <c r="K15" s="191"/>
      <c r="L15" s="192"/>
      <c r="M15" s="190"/>
      <c r="N15" s="191"/>
      <c r="O15" s="192"/>
      <c r="P15" s="190"/>
      <c r="Q15" s="191"/>
      <c r="R15" s="192"/>
    </row>
    <row r="16" spans="1:119" x14ac:dyDescent="0.25">
      <c r="A16" s="11"/>
      <c r="B16" s="78" t="s">
        <v>63</v>
      </c>
      <c r="C16" s="91"/>
      <c r="D16" s="187"/>
      <c r="E16" s="188"/>
      <c r="F16" s="189"/>
      <c r="G16" s="187"/>
      <c r="H16" s="188"/>
      <c r="I16" s="189"/>
      <c r="J16" s="187"/>
      <c r="K16" s="188"/>
      <c r="L16" s="189"/>
      <c r="M16" s="187"/>
      <c r="N16" s="188"/>
      <c r="O16" s="189"/>
      <c r="P16" s="187"/>
      <c r="Q16" s="188"/>
      <c r="R16" s="189"/>
    </row>
    <row r="17" spans="1:18" ht="14.45" x14ac:dyDescent="0.3">
      <c r="A17" s="11"/>
      <c r="B17" s="77" t="s">
        <v>288</v>
      </c>
      <c r="C17" s="92"/>
      <c r="D17" s="190"/>
      <c r="E17" s="191"/>
      <c r="F17" s="192"/>
      <c r="G17" s="190"/>
      <c r="H17" s="191"/>
      <c r="I17" s="192"/>
      <c r="J17" s="190"/>
      <c r="K17" s="191"/>
      <c r="L17" s="192"/>
      <c r="M17" s="190"/>
      <c r="N17" s="191"/>
      <c r="O17" s="192"/>
      <c r="P17" s="190"/>
      <c r="Q17" s="191"/>
      <c r="R17" s="192"/>
    </row>
    <row r="18" spans="1:18" ht="30" x14ac:dyDescent="0.25">
      <c r="A18" s="11"/>
      <c r="B18" s="78" t="s">
        <v>74</v>
      </c>
      <c r="C18" s="91"/>
      <c r="D18" s="187"/>
      <c r="E18" s="188"/>
      <c r="F18" s="189"/>
      <c r="G18" s="187"/>
      <c r="H18" s="188"/>
      <c r="I18" s="189"/>
      <c r="J18" s="187"/>
      <c r="K18" s="188"/>
      <c r="L18" s="189"/>
      <c r="M18" s="187"/>
      <c r="N18" s="188"/>
      <c r="O18" s="189"/>
      <c r="P18" s="187"/>
      <c r="Q18" s="188"/>
      <c r="R18" s="189"/>
    </row>
    <row r="19" spans="1:18" ht="30" x14ac:dyDescent="0.25">
      <c r="A19" s="11"/>
      <c r="B19" s="77" t="s">
        <v>75</v>
      </c>
      <c r="C19" s="92"/>
      <c r="D19" s="190"/>
      <c r="E19" s="191"/>
      <c r="F19" s="192"/>
      <c r="G19" s="190"/>
      <c r="H19" s="191"/>
      <c r="I19" s="192"/>
      <c r="J19" s="190"/>
      <c r="K19" s="191"/>
      <c r="L19" s="192"/>
      <c r="M19" s="190"/>
      <c r="N19" s="191"/>
      <c r="O19" s="192"/>
      <c r="P19" s="190"/>
      <c r="Q19" s="191"/>
      <c r="R19" s="192"/>
    </row>
    <row r="20" spans="1:18" ht="14.45" x14ac:dyDescent="0.3">
      <c r="A20" s="11"/>
      <c r="B20" s="78"/>
      <c r="C20" s="91"/>
      <c r="D20" s="187"/>
      <c r="E20" s="188"/>
      <c r="F20" s="189"/>
      <c r="G20" s="187"/>
      <c r="H20" s="188"/>
      <c r="I20" s="189"/>
      <c r="J20" s="187"/>
      <c r="K20" s="188"/>
      <c r="L20" s="189"/>
      <c r="M20" s="187"/>
      <c r="N20" s="188"/>
      <c r="O20" s="189"/>
      <c r="P20" s="187"/>
      <c r="Q20" s="188"/>
      <c r="R20" s="189"/>
    </row>
    <row r="21" spans="1:18" x14ac:dyDescent="0.25">
      <c r="A21" s="11">
        <v>3</v>
      </c>
      <c r="B21" s="81" t="s">
        <v>8</v>
      </c>
      <c r="C21" s="92"/>
      <c r="D21" s="190"/>
      <c r="E21" s="191"/>
      <c r="F21" s="192"/>
      <c r="G21" s="190"/>
      <c r="H21" s="191"/>
      <c r="I21" s="192"/>
      <c r="J21" s="190"/>
      <c r="K21" s="191"/>
      <c r="L21" s="192"/>
      <c r="M21" s="190"/>
      <c r="N21" s="191"/>
      <c r="O21" s="192"/>
      <c r="P21" s="190"/>
      <c r="Q21" s="191"/>
      <c r="R21" s="192"/>
    </row>
    <row r="22" spans="1:18" ht="18" customHeight="1" x14ac:dyDescent="0.3">
      <c r="A22" s="11"/>
      <c r="B22" s="78" t="s">
        <v>96</v>
      </c>
      <c r="C22" s="91"/>
      <c r="D22" s="187"/>
      <c r="E22" s="188"/>
      <c r="F22" s="189"/>
      <c r="G22" s="187"/>
      <c r="H22" s="188"/>
      <c r="I22" s="189"/>
      <c r="J22" s="187"/>
      <c r="K22" s="188"/>
      <c r="L22" s="189"/>
      <c r="M22" s="187"/>
      <c r="N22" s="188"/>
      <c r="O22" s="189"/>
      <c r="P22" s="187"/>
      <c r="Q22" s="188"/>
      <c r="R22" s="189"/>
    </row>
    <row r="23" spans="1:18" ht="17.25" customHeight="1" x14ac:dyDescent="0.25">
      <c r="A23" s="11"/>
      <c r="B23" s="82" t="s">
        <v>95</v>
      </c>
      <c r="C23" s="92" t="s">
        <v>24</v>
      </c>
      <c r="D23" s="190"/>
      <c r="E23" s="191"/>
      <c r="F23" s="192"/>
      <c r="G23" s="190"/>
      <c r="H23" s="191"/>
      <c r="I23" s="192"/>
      <c r="J23" s="190"/>
      <c r="K23" s="191"/>
      <c r="L23" s="192"/>
      <c r="M23" s="190"/>
      <c r="N23" s="191"/>
      <c r="O23" s="192"/>
      <c r="P23" s="190"/>
      <c r="Q23" s="191"/>
      <c r="R23" s="192"/>
    </row>
    <row r="24" spans="1:18" ht="14.45" x14ac:dyDescent="0.3">
      <c r="A24" s="11"/>
      <c r="B24" s="83" t="s">
        <v>343</v>
      </c>
      <c r="C24" s="91"/>
      <c r="D24" s="187"/>
      <c r="E24" s="188"/>
      <c r="F24" s="189"/>
      <c r="G24" s="187"/>
      <c r="H24" s="188"/>
      <c r="I24" s="189"/>
      <c r="J24" s="187"/>
      <c r="K24" s="188"/>
      <c r="L24" s="189"/>
      <c r="M24" s="187"/>
      <c r="N24" s="188"/>
      <c r="O24" s="189"/>
      <c r="P24" s="187"/>
      <c r="Q24" s="188"/>
      <c r="R24" s="189"/>
    </row>
    <row r="25" spans="1:18" ht="45" x14ac:dyDescent="0.25">
      <c r="A25" s="11"/>
      <c r="B25" s="77" t="s">
        <v>289</v>
      </c>
      <c r="C25" s="92" t="s">
        <v>55</v>
      </c>
      <c r="D25" s="190"/>
      <c r="E25" s="191"/>
      <c r="F25" s="192"/>
      <c r="G25" s="190"/>
      <c r="H25" s="191"/>
      <c r="I25" s="192"/>
      <c r="J25" s="190"/>
      <c r="K25" s="191"/>
      <c r="L25" s="192"/>
      <c r="M25" s="190"/>
      <c r="N25" s="191"/>
      <c r="O25" s="192"/>
      <c r="P25" s="190"/>
      <c r="Q25" s="191"/>
      <c r="R25" s="192"/>
    </row>
    <row r="26" spans="1:18" ht="14.45" x14ac:dyDescent="0.3">
      <c r="A26" s="11"/>
      <c r="B26" s="78" t="s">
        <v>76</v>
      </c>
      <c r="C26" s="91"/>
      <c r="D26" s="187"/>
      <c r="E26" s="188"/>
      <c r="F26" s="189"/>
      <c r="G26" s="187"/>
      <c r="H26" s="188"/>
      <c r="I26" s="189"/>
      <c r="J26" s="187"/>
      <c r="K26" s="188"/>
      <c r="L26" s="189"/>
      <c r="M26" s="187"/>
      <c r="N26" s="188"/>
      <c r="O26" s="189"/>
      <c r="P26" s="187"/>
      <c r="Q26" s="188"/>
      <c r="R26" s="189"/>
    </row>
    <row r="27" spans="1:18" x14ac:dyDescent="0.25">
      <c r="A27" s="11"/>
      <c r="B27" s="77" t="s">
        <v>94</v>
      </c>
      <c r="C27" s="92"/>
      <c r="D27" s="190"/>
      <c r="E27" s="191"/>
      <c r="F27" s="192"/>
      <c r="G27" s="190"/>
      <c r="H27" s="191"/>
      <c r="I27" s="192"/>
      <c r="J27" s="190"/>
      <c r="K27" s="191"/>
      <c r="L27" s="192"/>
      <c r="M27" s="190"/>
      <c r="N27" s="191"/>
      <c r="O27" s="192"/>
      <c r="P27" s="190"/>
      <c r="Q27" s="191"/>
      <c r="R27" s="192"/>
    </row>
    <row r="28" spans="1:18" x14ac:dyDescent="0.25">
      <c r="A28" s="11"/>
      <c r="B28" s="78" t="s">
        <v>214</v>
      </c>
      <c r="C28" s="91"/>
      <c r="D28" s="187"/>
      <c r="E28" s="188"/>
      <c r="F28" s="189"/>
      <c r="G28" s="187"/>
      <c r="H28" s="188"/>
      <c r="I28" s="189"/>
      <c r="J28" s="187"/>
      <c r="K28" s="188"/>
      <c r="L28" s="189"/>
      <c r="M28" s="187"/>
      <c r="N28" s="188"/>
      <c r="O28" s="189"/>
      <c r="P28" s="187"/>
      <c r="Q28" s="188"/>
      <c r="R28" s="189"/>
    </row>
    <row r="29" spans="1:18" x14ac:dyDescent="0.25">
      <c r="A29" s="11"/>
      <c r="B29" s="79" t="s">
        <v>78</v>
      </c>
      <c r="C29" s="92"/>
      <c r="D29" s="190"/>
      <c r="E29" s="191"/>
      <c r="F29" s="192"/>
      <c r="G29" s="190"/>
      <c r="H29" s="191"/>
      <c r="I29" s="192"/>
      <c r="J29" s="190"/>
      <c r="K29" s="191"/>
      <c r="L29" s="192"/>
      <c r="M29" s="190"/>
      <c r="N29" s="191"/>
      <c r="O29" s="192"/>
      <c r="P29" s="190"/>
      <c r="Q29" s="191"/>
      <c r="R29" s="192"/>
    </row>
    <row r="30" spans="1:18" x14ac:dyDescent="0.25">
      <c r="A30" s="11"/>
      <c r="B30" s="78"/>
      <c r="C30" s="91"/>
      <c r="D30" s="187"/>
      <c r="E30" s="188"/>
      <c r="F30" s="189"/>
      <c r="G30" s="187"/>
      <c r="H30" s="188"/>
      <c r="I30" s="189"/>
      <c r="J30" s="187"/>
      <c r="K30" s="188"/>
      <c r="L30" s="189"/>
      <c r="M30" s="187"/>
      <c r="N30" s="188"/>
      <c r="O30" s="189"/>
      <c r="P30" s="187"/>
      <c r="Q30" s="188"/>
      <c r="R30" s="189"/>
    </row>
    <row r="31" spans="1:18" x14ac:dyDescent="0.25">
      <c r="A31" s="11">
        <v>4</v>
      </c>
      <c r="B31" s="81" t="s">
        <v>290</v>
      </c>
      <c r="C31" s="92"/>
      <c r="D31" s="190"/>
      <c r="E31" s="191"/>
      <c r="F31" s="192"/>
      <c r="G31" s="190"/>
      <c r="H31" s="191"/>
      <c r="I31" s="192"/>
      <c r="J31" s="190"/>
      <c r="K31" s="191"/>
      <c r="L31" s="192"/>
      <c r="M31" s="190"/>
      <c r="N31" s="191"/>
      <c r="O31" s="192"/>
      <c r="P31" s="190"/>
      <c r="Q31" s="191"/>
      <c r="R31" s="192"/>
    </row>
    <row r="32" spans="1:18" ht="45" x14ac:dyDescent="0.25">
      <c r="A32" s="11"/>
      <c r="B32" s="80" t="s">
        <v>342</v>
      </c>
      <c r="C32" s="93" t="s">
        <v>355</v>
      </c>
      <c r="D32" s="187"/>
      <c r="E32" s="188"/>
      <c r="F32" s="189"/>
      <c r="G32" s="187"/>
      <c r="H32" s="188"/>
      <c r="I32" s="189"/>
      <c r="J32" s="187"/>
      <c r="K32" s="188"/>
      <c r="L32" s="189"/>
      <c r="M32" s="187"/>
      <c r="N32" s="188"/>
      <c r="O32" s="189"/>
      <c r="P32" s="187"/>
      <c r="Q32" s="188"/>
      <c r="R32" s="189"/>
    </row>
    <row r="33" spans="1:18" x14ac:dyDescent="0.25">
      <c r="A33" s="11"/>
      <c r="B33" s="77" t="s">
        <v>77</v>
      </c>
      <c r="C33" s="92"/>
      <c r="D33" s="190"/>
      <c r="E33" s="191"/>
      <c r="F33" s="192"/>
      <c r="G33" s="190"/>
      <c r="H33" s="191"/>
      <c r="I33" s="192"/>
      <c r="J33" s="190"/>
      <c r="K33" s="191"/>
      <c r="L33" s="192"/>
      <c r="M33" s="190"/>
      <c r="N33" s="191"/>
      <c r="O33" s="192"/>
      <c r="P33" s="190"/>
      <c r="Q33" s="191"/>
      <c r="R33" s="192"/>
    </row>
    <row r="34" spans="1:18" x14ac:dyDescent="0.25">
      <c r="A34" s="11"/>
      <c r="B34" s="80" t="s">
        <v>341</v>
      </c>
      <c r="C34" s="91"/>
      <c r="D34" s="187"/>
      <c r="E34" s="188"/>
      <c r="F34" s="189"/>
      <c r="G34" s="187"/>
      <c r="H34" s="188"/>
      <c r="I34" s="189"/>
      <c r="J34" s="187"/>
      <c r="K34" s="188"/>
      <c r="L34" s="189"/>
      <c r="M34" s="187"/>
      <c r="N34" s="188"/>
      <c r="O34" s="189"/>
      <c r="P34" s="187"/>
      <c r="Q34" s="188"/>
      <c r="R34" s="189"/>
    </row>
    <row r="35" spans="1:18" x14ac:dyDescent="0.25">
      <c r="A35" s="11"/>
      <c r="B35" s="77" t="s">
        <v>215</v>
      </c>
      <c r="C35" s="92"/>
      <c r="D35" s="190"/>
      <c r="E35" s="191"/>
      <c r="F35" s="192"/>
      <c r="G35" s="190"/>
      <c r="H35" s="191"/>
      <c r="I35" s="192"/>
      <c r="J35" s="190"/>
      <c r="K35" s="191"/>
      <c r="L35" s="192"/>
      <c r="M35" s="190"/>
      <c r="N35" s="191"/>
      <c r="O35" s="192"/>
      <c r="P35" s="190"/>
      <c r="Q35" s="191"/>
      <c r="R35" s="192"/>
    </row>
    <row r="36" spans="1:18" x14ac:dyDescent="0.25">
      <c r="A36" s="11">
        <v>5</v>
      </c>
      <c r="B36" s="84" t="s">
        <v>66</v>
      </c>
      <c r="C36" s="91"/>
      <c r="D36" s="187"/>
      <c r="E36" s="188"/>
      <c r="F36" s="189"/>
      <c r="G36" s="187"/>
      <c r="H36" s="188"/>
      <c r="I36" s="189"/>
      <c r="J36" s="187"/>
      <c r="K36" s="188"/>
      <c r="L36" s="189"/>
      <c r="M36" s="187"/>
      <c r="N36" s="188"/>
      <c r="O36" s="189"/>
      <c r="P36" s="187"/>
      <c r="Q36" s="188"/>
      <c r="R36" s="189"/>
    </row>
    <row r="37" spans="1:18" x14ac:dyDescent="0.25">
      <c r="A37" s="11"/>
      <c r="B37" s="77" t="s">
        <v>65</v>
      </c>
      <c r="C37" s="92"/>
      <c r="D37" s="236"/>
      <c r="E37" s="191"/>
      <c r="F37" s="192"/>
      <c r="G37" s="236"/>
      <c r="H37" s="191"/>
      <c r="I37" s="192"/>
      <c r="J37" s="236"/>
      <c r="K37" s="191"/>
      <c r="L37" s="192"/>
      <c r="M37" s="236"/>
      <c r="N37" s="191"/>
      <c r="O37" s="192"/>
      <c r="P37" s="236"/>
      <c r="Q37" s="191"/>
      <c r="R37" s="192"/>
    </row>
    <row r="38" spans="1:18" x14ac:dyDescent="0.25">
      <c r="A38" s="11"/>
      <c r="B38" s="78" t="s">
        <v>291</v>
      </c>
      <c r="C38" s="91"/>
      <c r="D38" s="187"/>
      <c r="E38" s="188"/>
      <c r="F38" s="189"/>
      <c r="G38" s="187"/>
      <c r="H38" s="188"/>
      <c r="I38" s="189"/>
      <c r="J38" s="187"/>
      <c r="K38" s="188"/>
      <c r="L38" s="189"/>
      <c r="M38" s="187"/>
      <c r="N38" s="188"/>
      <c r="O38" s="189"/>
      <c r="P38" s="187"/>
      <c r="Q38" s="188"/>
      <c r="R38" s="189"/>
    </row>
    <row r="39" spans="1:18" ht="45" x14ac:dyDescent="0.25">
      <c r="A39" s="11"/>
      <c r="B39" s="77" t="s">
        <v>292</v>
      </c>
      <c r="C39" s="92" t="s">
        <v>293</v>
      </c>
      <c r="D39" s="190"/>
      <c r="E39" s="191"/>
      <c r="F39" s="192"/>
      <c r="G39" s="190"/>
      <c r="H39" s="191"/>
      <c r="I39" s="192"/>
      <c r="J39" s="190"/>
      <c r="K39" s="191"/>
      <c r="L39" s="192"/>
      <c r="M39" s="190"/>
      <c r="N39" s="191"/>
      <c r="O39" s="192"/>
      <c r="P39" s="190"/>
      <c r="Q39" s="191"/>
      <c r="R39" s="192"/>
    </row>
    <row r="40" spans="1:18" ht="30" x14ac:dyDescent="0.25">
      <c r="A40" s="11"/>
      <c r="B40" s="78" t="s">
        <v>294</v>
      </c>
      <c r="C40" s="91" t="s">
        <v>295</v>
      </c>
      <c r="D40" s="187"/>
      <c r="E40" s="188"/>
      <c r="F40" s="189"/>
      <c r="G40" s="187"/>
      <c r="H40" s="188"/>
      <c r="I40" s="189"/>
      <c r="J40" s="187"/>
      <c r="K40" s="188"/>
      <c r="L40" s="189"/>
      <c r="M40" s="187"/>
      <c r="N40" s="188"/>
      <c r="O40" s="189"/>
      <c r="P40" s="187"/>
      <c r="Q40" s="188"/>
      <c r="R40" s="189"/>
    </row>
    <row r="41" spans="1:18" x14ac:dyDescent="0.25">
      <c r="A41" s="11"/>
      <c r="B41" s="77"/>
      <c r="C41" s="92"/>
      <c r="D41" s="190"/>
      <c r="E41" s="191"/>
      <c r="F41" s="192"/>
      <c r="G41" s="190"/>
      <c r="H41" s="191"/>
      <c r="I41" s="192"/>
      <c r="J41" s="190"/>
      <c r="K41" s="191"/>
      <c r="L41" s="192"/>
      <c r="M41" s="190"/>
      <c r="N41" s="191"/>
      <c r="O41" s="192"/>
      <c r="P41" s="190"/>
      <c r="Q41" s="191"/>
      <c r="R41" s="192"/>
    </row>
    <row r="42" spans="1:18" x14ac:dyDescent="0.25">
      <c r="A42" s="11">
        <v>6</v>
      </c>
      <c r="B42" s="84" t="s">
        <v>135</v>
      </c>
      <c r="C42" s="91"/>
      <c r="D42" s="187"/>
      <c r="E42" s="188"/>
      <c r="F42" s="189"/>
      <c r="G42" s="187"/>
      <c r="H42" s="188"/>
      <c r="I42" s="189"/>
      <c r="J42" s="187"/>
      <c r="K42" s="188"/>
      <c r="L42" s="189"/>
      <c r="M42" s="187"/>
      <c r="N42" s="188"/>
      <c r="O42" s="189"/>
      <c r="P42" s="187"/>
      <c r="Q42" s="188"/>
      <c r="R42" s="189"/>
    </row>
    <row r="43" spans="1:18" ht="45" x14ac:dyDescent="0.25">
      <c r="A43" s="11"/>
      <c r="B43" s="77" t="s">
        <v>97</v>
      </c>
      <c r="C43" s="92" t="s">
        <v>296</v>
      </c>
      <c r="D43" s="190"/>
      <c r="E43" s="191"/>
      <c r="F43" s="192"/>
      <c r="G43" s="190"/>
      <c r="H43" s="191"/>
      <c r="I43" s="192"/>
      <c r="J43" s="190"/>
      <c r="K43" s="191"/>
      <c r="L43" s="192"/>
      <c r="M43" s="190"/>
      <c r="N43" s="191"/>
      <c r="O43" s="192"/>
      <c r="P43" s="190"/>
      <c r="Q43" s="191"/>
      <c r="R43" s="192"/>
    </row>
    <row r="44" spans="1:18" x14ac:dyDescent="0.25">
      <c r="A44" s="11"/>
      <c r="B44" s="78" t="s">
        <v>98</v>
      </c>
      <c r="C44" s="91"/>
      <c r="D44" s="187"/>
      <c r="E44" s="188"/>
      <c r="F44" s="189"/>
      <c r="G44" s="187"/>
      <c r="H44" s="188"/>
      <c r="I44" s="189"/>
      <c r="J44" s="187"/>
      <c r="K44" s="188"/>
      <c r="L44" s="189"/>
      <c r="M44" s="187"/>
      <c r="N44" s="188"/>
      <c r="O44" s="189"/>
      <c r="P44" s="187"/>
      <c r="Q44" s="188"/>
      <c r="R44" s="189"/>
    </row>
    <row r="45" spans="1:18" x14ac:dyDescent="0.25">
      <c r="A45" s="11"/>
      <c r="B45" s="77"/>
      <c r="C45" s="92"/>
      <c r="D45" s="190"/>
      <c r="E45" s="191"/>
      <c r="F45" s="192"/>
      <c r="G45" s="190"/>
      <c r="H45" s="191"/>
      <c r="I45" s="192"/>
      <c r="J45" s="190"/>
      <c r="K45" s="191"/>
      <c r="L45" s="192"/>
      <c r="M45" s="190"/>
      <c r="N45" s="191"/>
      <c r="O45" s="192"/>
      <c r="P45" s="190"/>
      <c r="Q45" s="191"/>
      <c r="R45" s="192"/>
    </row>
    <row r="46" spans="1:18" x14ac:dyDescent="0.25">
      <c r="A46" s="11">
        <v>7</v>
      </c>
      <c r="B46" s="84" t="s">
        <v>297</v>
      </c>
      <c r="C46" s="91"/>
      <c r="D46" s="187"/>
      <c r="E46" s="188"/>
      <c r="F46" s="189"/>
      <c r="G46" s="187"/>
      <c r="H46" s="188"/>
      <c r="I46" s="189"/>
      <c r="J46" s="187"/>
      <c r="K46" s="188"/>
      <c r="L46" s="189"/>
      <c r="M46" s="187"/>
      <c r="N46" s="188"/>
      <c r="O46" s="189"/>
      <c r="P46" s="187"/>
      <c r="Q46" s="188"/>
      <c r="R46" s="189"/>
    </row>
    <row r="47" spans="1:18" x14ac:dyDescent="0.25">
      <c r="A47" s="11"/>
      <c r="B47" s="85" t="s">
        <v>298</v>
      </c>
      <c r="C47" s="92"/>
      <c r="D47" s="190"/>
      <c r="E47" s="191"/>
      <c r="F47" s="192"/>
      <c r="G47" s="190"/>
      <c r="H47" s="191"/>
      <c r="I47" s="192"/>
      <c r="J47" s="190"/>
      <c r="K47" s="191"/>
      <c r="L47" s="192"/>
      <c r="M47" s="190"/>
      <c r="N47" s="191"/>
      <c r="O47" s="192"/>
      <c r="P47" s="190"/>
      <c r="Q47" s="191"/>
      <c r="R47" s="192"/>
    </row>
    <row r="48" spans="1:18" ht="45" x14ac:dyDescent="0.25">
      <c r="A48" s="11"/>
      <c r="B48" s="78" t="s">
        <v>299</v>
      </c>
      <c r="C48" s="91" t="s">
        <v>57</v>
      </c>
      <c r="D48" s="187"/>
      <c r="E48" s="188"/>
      <c r="F48" s="189"/>
      <c r="G48" s="187"/>
      <c r="H48" s="188"/>
      <c r="I48" s="189"/>
      <c r="J48" s="187"/>
      <c r="K48" s="188"/>
      <c r="L48" s="189"/>
      <c r="M48" s="187"/>
      <c r="N48" s="188"/>
      <c r="O48" s="189"/>
      <c r="P48" s="187"/>
      <c r="Q48" s="188"/>
      <c r="R48" s="189"/>
    </row>
    <row r="49" spans="1:18" x14ac:dyDescent="0.25">
      <c r="A49" s="11"/>
      <c r="B49" s="77"/>
      <c r="C49" s="92"/>
      <c r="D49" s="190"/>
      <c r="E49" s="191"/>
      <c r="F49" s="192"/>
      <c r="G49" s="190"/>
      <c r="H49" s="191"/>
      <c r="I49" s="192"/>
      <c r="J49" s="190"/>
      <c r="K49" s="191"/>
      <c r="L49" s="192"/>
      <c r="M49" s="190"/>
      <c r="N49" s="191"/>
      <c r="O49" s="192"/>
      <c r="P49" s="190"/>
      <c r="Q49" s="191"/>
      <c r="R49" s="192"/>
    </row>
    <row r="50" spans="1:18" ht="14.25" customHeight="1" x14ac:dyDescent="0.25">
      <c r="A50" s="11">
        <v>8</v>
      </c>
      <c r="B50" s="86" t="s">
        <v>99</v>
      </c>
      <c r="C50" s="91"/>
      <c r="D50" s="187"/>
      <c r="E50" s="188"/>
      <c r="F50" s="189"/>
      <c r="G50" s="187"/>
      <c r="H50" s="188"/>
      <c r="I50" s="189"/>
      <c r="J50" s="187"/>
      <c r="K50" s="188"/>
      <c r="L50" s="189"/>
      <c r="M50" s="187"/>
      <c r="N50" s="188"/>
      <c r="O50" s="189"/>
      <c r="P50" s="187"/>
      <c r="Q50" s="188"/>
      <c r="R50" s="189"/>
    </row>
    <row r="51" spans="1:18" ht="45" x14ac:dyDescent="0.25">
      <c r="A51" s="11"/>
      <c r="B51" s="77" t="s">
        <v>300</v>
      </c>
      <c r="C51" s="92" t="s">
        <v>56</v>
      </c>
      <c r="D51" s="190"/>
      <c r="E51" s="191"/>
      <c r="F51" s="192"/>
      <c r="G51" s="190"/>
      <c r="H51" s="191"/>
      <c r="I51" s="192"/>
      <c r="J51" s="190"/>
      <c r="K51" s="191"/>
      <c r="L51" s="192"/>
      <c r="M51" s="190"/>
      <c r="N51" s="191"/>
      <c r="O51" s="192"/>
      <c r="P51" s="190"/>
      <c r="Q51" s="191"/>
      <c r="R51" s="192"/>
    </row>
    <row r="52" spans="1:18" x14ac:dyDescent="0.25">
      <c r="B52" s="78"/>
      <c r="C52" s="91"/>
      <c r="D52" s="187"/>
      <c r="E52" s="188"/>
      <c r="F52" s="189"/>
      <c r="G52" s="187"/>
      <c r="H52" s="188"/>
      <c r="I52" s="189"/>
      <c r="J52" s="187"/>
      <c r="K52" s="188"/>
      <c r="L52" s="189"/>
      <c r="M52" s="187"/>
      <c r="N52" s="188"/>
      <c r="O52" s="189"/>
      <c r="P52" s="187"/>
      <c r="Q52" s="188"/>
      <c r="R52" s="189"/>
    </row>
    <row r="53" spans="1:18" x14ac:dyDescent="0.25">
      <c r="A53" s="11">
        <v>9</v>
      </c>
      <c r="B53" s="81" t="s">
        <v>9</v>
      </c>
      <c r="C53" s="92"/>
      <c r="D53" s="190"/>
      <c r="E53" s="191"/>
      <c r="F53" s="192"/>
      <c r="G53" s="190"/>
      <c r="H53" s="191"/>
      <c r="I53" s="192"/>
      <c r="J53" s="190"/>
      <c r="K53" s="191"/>
      <c r="L53" s="192"/>
      <c r="M53" s="190"/>
      <c r="N53" s="191"/>
      <c r="O53" s="192"/>
      <c r="P53" s="190"/>
      <c r="Q53" s="191"/>
      <c r="R53" s="192"/>
    </row>
    <row r="54" spans="1:18" x14ac:dyDescent="0.25">
      <c r="A54" s="11"/>
      <c r="B54" s="78" t="s">
        <v>79</v>
      </c>
      <c r="C54" s="91"/>
      <c r="D54" s="187"/>
      <c r="E54" s="188"/>
      <c r="F54" s="189"/>
      <c r="G54" s="187"/>
      <c r="H54" s="188"/>
      <c r="I54" s="189"/>
      <c r="J54" s="187"/>
      <c r="K54" s="188"/>
      <c r="L54" s="189"/>
      <c r="M54" s="187"/>
      <c r="N54" s="188"/>
      <c r="O54" s="189"/>
      <c r="P54" s="187"/>
      <c r="Q54" s="188"/>
      <c r="R54" s="189"/>
    </row>
    <row r="55" spans="1:18" x14ac:dyDescent="0.25">
      <c r="A55" s="11"/>
      <c r="B55" s="77" t="s">
        <v>80</v>
      </c>
      <c r="C55" s="92"/>
      <c r="D55" s="190"/>
      <c r="E55" s="191"/>
      <c r="F55" s="192"/>
      <c r="G55" s="190"/>
      <c r="H55" s="191"/>
      <c r="I55" s="192"/>
      <c r="J55" s="190"/>
      <c r="K55" s="191"/>
      <c r="L55" s="192"/>
      <c r="M55" s="190"/>
      <c r="N55" s="191"/>
      <c r="O55" s="192"/>
      <c r="P55" s="190"/>
      <c r="Q55" s="191"/>
      <c r="R55" s="192"/>
    </row>
    <row r="56" spans="1:18" ht="45" x14ac:dyDescent="0.25">
      <c r="A56" s="11"/>
      <c r="B56" s="78" t="s">
        <v>81</v>
      </c>
      <c r="C56" s="91" t="s">
        <v>411</v>
      </c>
      <c r="D56" s="187"/>
      <c r="E56" s="188"/>
      <c r="F56" s="189"/>
      <c r="G56" s="187"/>
      <c r="H56" s="188"/>
      <c r="I56" s="189"/>
      <c r="J56" s="187"/>
      <c r="K56" s="188"/>
      <c r="L56" s="189"/>
      <c r="M56" s="187"/>
      <c r="N56" s="188"/>
      <c r="O56" s="189"/>
      <c r="P56" s="187"/>
      <c r="Q56" s="188"/>
      <c r="R56" s="189"/>
    </row>
    <row r="57" spans="1:18" ht="60" x14ac:dyDescent="0.25">
      <c r="A57" s="11"/>
      <c r="B57" s="77" t="s">
        <v>100</v>
      </c>
      <c r="C57" s="92" t="s">
        <v>449</v>
      </c>
      <c r="D57" s="190"/>
      <c r="E57" s="191"/>
      <c r="F57" s="192"/>
      <c r="G57" s="190"/>
      <c r="H57" s="191"/>
      <c r="I57" s="192"/>
      <c r="J57" s="190"/>
      <c r="K57" s="191"/>
      <c r="L57" s="192"/>
      <c r="M57" s="190"/>
      <c r="N57" s="191"/>
      <c r="O57" s="192"/>
      <c r="P57" s="190"/>
      <c r="Q57" s="191"/>
      <c r="R57" s="192"/>
    </row>
    <row r="58" spans="1:18" ht="45" x14ac:dyDescent="0.25">
      <c r="A58" s="11"/>
      <c r="B58" s="78" t="s">
        <v>101</v>
      </c>
      <c r="C58" s="91" t="s">
        <v>35</v>
      </c>
      <c r="D58" s="187"/>
      <c r="E58" s="188"/>
      <c r="F58" s="189"/>
      <c r="G58" s="187"/>
      <c r="H58" s="188"/>
      <c r="I58" s="189"/>
      <c r="J58" s="187"/>
      <c r="K58" s="188"/>
      <c r="L58" s="189"/>
      <c r="M58" s="187"/>
      <c r="N58" s="188"/>
      <c r="O58" s="189"/>
      <c r="P58" s="187"/>
      <c r="Q58" s="188"/>
      <c r="R58" s="189"/>
    </row>
    <row r="59" spans="1:18" x14ac:dyDescent="0.25">
      <c r="A59" s="11"/>
      <c r="B59" s="77"/>
      <c r="C59" s="92"/>
      <c r="D59" s="190"/>
      <c r="E59" s="191"/>
      <c r="F59" s="192"/>
      <c r="G59" s="190"/>
      <c r="H59" s="191"/>
      <c r="I59" s="192"/>
      <c r="J59" s="190"/>
      <c r="K59" s="191"/>
      <c r="L59" s="192"/>
      <c r="M59" s="190"/>
      <c r="N59" s="191"/>
      <c r="O59" s="192"/>
      <c r="P59" s="190"/>
      <c r="Q59" s="191"/>
      <c r="R59" s="192"/>
    </row>
    <row r="60" spans="1:18" x14ac:dyDescent="0.25">
      <c r="A60" s="11">
        <v>10</v>
      </c>
      <c r="B60" s="84" t="s">
        <v>102</v>
      </c>
      <c r="C60" s="91"/>
      <c r="D60" s="187"/>
      <c r="E60" s="188"/>
      <c r="F60" s="189"/>
      <c r="G60" s="187"/>
      <c r="H60" s="188"/>
      <c r="I60" s="189"/>
      <c r="J60" s="187"/>
      <c r="K60" s="188"/>
      <c r="L60" s="189"/>
      <c r="M60" s="187"/>
      <c r="N60" s="188"/>
      <c r="O60" s="189"/>
      <c r="P60" s="187"/>
      <c r="Q60" s="188"/>
      <c r="R60" s="189"/>
    </row>
    <row r="61" spans="1:18" x14ac:dyDescent="0.25">
      <c r="A61" s="11"/>
      <c r="B61" s="77" t="s">
        <v>301</v>
      </c>
      <c r="C61" s="92"/>
      <c r="D61" s="190"/>
      <c r="E61" s="191"/>
      <c r="F61" s="192"/>
      <c r="G61" s="190"/>
      <c r="H61" s="191"/>
      <c r="I61" s="192"/>
      <c r="J61" s="190"/>
      <c r="K61" s="191"/>
      <c r="L61" s="192"/>
      <c r="M61" s="190"/>
      <c r="N61" s="191"/>
      <c r="O61" s="192"/>
      <c r="P61" s="190"/>
      <c r="Q61" s="191"/>
      <c r="R61" s="192"/>
    </row>
    <row r="62" spans="1:18" x14ac:dyDescent="0.25">
      <c r="A62" s="11"/>
      <c r="B62" s="80" t="s">
        <v>344</v>
      </c>
      <c r="C62" s="91"/>
      <c r="D62" s="187"/>
      <c r="E62" s="188"/>
      <c r="F62" s="189"/>
      <c r="G62" s="187"/>
      <c r="H62" s="188"/>
      <c r="I62" s="189"/>
      <c r="J62" s="187"/>
      <c r="K62" s="188"/>
      <c r="L62" s="189"/>
      <c r="M62" s="187"/>
      <c r="N62" s="188"/>
      <c r="O62" s="189"/>
      <c r="P62" s="187"/>
      <c r="Q62" s="188"/>
      <c r="R62" s="189"/>
    </row>
    <row r="63" spans="1:18" x14ac:dyDescent="0.25">
      <c r="A63" s="11"/>
      <c r="B63" s="79" t="s">
        <v>346</v>
      </c>
      <c r="C63" s="92"/>
      <c r="D63" s="190"/>
      <c r="E63" s="191"/>
      <c r="F63" s="192"/>
      <c r="G63" s="190"/>
      <c r="H63" s="191"/>
      <c r="I63" s="192"/>
      <c r="J63" s="190"/>
      <c r="K63" s="191"/>
      <c r="L63" s="192"/>
      <c r="M63" s="190"/>
      <c r="N63" s="191"/>
      <c r="O63" s="192"/>
      <c r="P63" s="190"/>
      <c r="Q63" s="191"/>
      <c r="R63" s="192"/>
    </row>
    <row r="64" spans="1:18" x14ac:dyDescent="0.25">
      <c r="A64" s="11"/>
      <c r="B64" s="80" t="s">
        <v>347</v>
      </c>
      <c r="C64" s="91" t="s">
        <v>302</v>
      </c>
      <c r="D64" s="187"/>
      <c r="E64" s="188"/>
      <c r="F64" s="189"/>
      <c r="G64" s="187"/>
      <c r="H64" s="188"/>
      <c r="I64" s="189"/>
      <c r="J64" s="187"/>
      <c r="K64" s="188"/>
      <c r="L64" s="189"/>
      <c r="M64" s="187"/>
      <c r="N64" s="188"/>
      <c r="O64" s="189"/>
      <c r="P64" s="187"/>
      <c r="Q64" s="188"/>
      <c r="R64" s="189"/>
    </row>
    <row r="65" spans="1:18" x14ac:dyDescent="0.25">
      <c r="A65" s="11"/>
      <c r="B65" s="79" t="s">
        <v>345</v>
      </c>
      <c r="C65" s="92"/>
      <c r="D65" s="190"/>
      <c r="E65" s="191"/>
      <c r="F65" s="192"/>
      <c r="G65" s="190"/>
      <c r="H65" s="191"/>
      <c r="I65" s="192"/>
      <c r="J65" s="190"/>
      <c r="K65" s="191"/>
      <c r="L65" s="192"/>
      <c r="M65" s="190"/>
      <c r="N65" s="191"/>
      <c r="O65" s="192"/>
      <c r="P65" s="190"/>
      <c r="Q65" s="191"/>
      <c r="R65" s="192"/>
    </row>
    <row r="66" spans="1:18" x14ac:dyDescent="0.25">
      <c r="A66" s="11"/>
      <c r="B66" s="78" t="s">
        <v>216</v>
      </c>
      <c r="C66" s="91"/>
      <c r="D66" s="187"/>
      <c r="E66" s="188"/>
      <c r="F66" s="189"/>
      <c r="G66" s="187"/>
      <c r="H66" s="188"/>
      <c r="I66" s="189"/>
      <c r="J66" s="187"/>
      <c r="K66" s="188"/>
      <c r="L66" s="189"/>
      <c r="M66" s="187"/>
      <c r="N66" s="188"/>
      <c r="O66" s="189"/>
      <c r="P66" s="187"/>
      <c r="Q66" s="188"/>
      <c r="R66" s="189"/>
    </row>
    <row r="67" spans="1:18" x14ac:dyDescent="0.25">
      <c r="A67" s="11"/>
      <c r="B67" s="79"/>
      <c r="C67" s="92"/>
      <c r="D67" s="190"/>
      <c r="E67" s="191"/>
      <c r="F67" s="192"/>
      <c r="G67" s="190"/>
      <c r="H67" s="191"/>
      <c r="I67" s="192"/>
      <c r="J67" s="190"/>
      <c r="K67" s="191"/>
      <c r="L67" s="192"/>
      <c r="M67" s="190"/>
      <c r="N67" s="191"/>
      <c r="O67" s="192"/>
      <c r="P67" s="190"/>
      <c r="Q67" s="191"/>
      <c r="R67" s="192"/>
    </row>
    <row r="68" spans="1:18" x14ac:dyDescent="0.25">
      <c r="A68" s="11"/>
      <c r="B68" s="78" t="s">
        <v>69</v>
      </c>
      <c r="C68" s="91"/>
      <c r="D68" s="187"/>
      <c r="E68" s="188"/>
      <c r="F68" s="189"/>
      <c r="G68" s="187"/>
      <c r="H68" s="188"/>
      <c r="I68" s="189"/>
      <c r="J68" s="187"/>
      <c r="K68" s="188"/>
      <c r="L68" s="189"/>
      <c r="M68" s="187"/>
      <c r="N68" s="188"/>
      <c r="O68" s="189"/>
      <c r="P68" s="187"/>
      <c r="Q68" s="188"/>
      <c r="R68" s="189"/>
    </row>
    <row r="69" spans="1:18" ht="75" x14ac:dyDescent="0.25">
      <c r="A69" s="11"/>
      <c r="B69" s="77" t="s">
        <v>303</v>
      </c>
      <c r="C69" s="94" t="s">
        <v>356</v>
      </c>
      <c r="D69" s="190"/>
      <c r="E69" s="191"/>
      <c r="F69" s="192"/>
      <c r="G69" s="190"/>
      <c r="H69" s="191"/>
      <c r="I69" s="192"/>
      <c r="J69" s="190"/>
      <c r="K69" s="191"/>
      <c r="L69" s="192"/>
      <c r="M69" s="190"/>
      <c r="N69" s="191"/>
      <c r="O69" s="192"/>
      <c r="P69" s="190"/>
      <c r="Q69" s="191"/>
      <c r="R69" s="192"/>
    </row>
    <row r="70" spans="1:18" ht="15.75" customHeight="1" x14ac:dyDescent="0.25">
      <c r="A70" s="11"/>
      <c r="B70" s="80" t="s">
        <v>348</v>
      </c>
      <c r="C70" s="91" t="s">
        <v>58</v>
      </c>
      <c r="D70" s="187"/>
      <c r="E70" s="188"/>
      <c r="F70" s="189"/>
      <c r="G70" s="187"/>
      <c r="H70" s="188"/>
      <c r="I70" s="189"/>
      <c r="J70" s="187"/>
      <c r="K70" s="188"/>
      <c r="L70" s="189"/>
      <c r="M70" s="187"/>
      <c r="N70" s="188"/>
      <c r="O70" s="189"/>
      <c r="P70" s="187"/>
      <c r="Q70" s="188"/>
      <c r="R70" s="189"/>
    </row>
    <row r="71" spans="1:18" ht="17.25" customHeight="1" x14ac:dyDescent="0.25">
      <c r="A71" s="11"/>
      <c r="B71" s="77"/>
      <c r="C71" s="92"/>
      <c r="D71" s="190"/>
      <c r="E71" s="191"/>
      <c r="F71" s="192"/>
      <c r="G71" s="190"/>
      <c r="H71" s="191"/>
      <c r="I71" s="192"/>
      <c r="J71" s="190"/>
      <c r="K71" s="191"/>
      <c r="L71" s="192"/>
      <c r="M71" s="190"/>
      <c r="N71" s="191"/>
      <c r="O71" s="192"/>
      <c r="P71" s="190"/>
      <c r="Q71" s="191"/>
      <c r="R71" s="192"/>
    </row>
    <row r="72" spans="1:18" x14ac:dyDescent="0.25">
      <c r="A72" s="11">
        <v>11</v>
      </c>
      <c r="B72" s="84" t="s">
        <v>13</v>
      </c>
      <c r="C72" s="91"/>
      <c r="D72" s="187"/>
      <c r="E72" s="188"/>
      <c r="F72" s="189"/>
      <c r="G72" s="187"/>
      <c r="H72" s="188"/>
      <c r="I72" s="189"/>
      <c r="J72" s="187"/>
      <c r="K72" s="188"/>
      <c r="L72" s="189"/>
      <c r="M72" s="187"/>
      <c r="N72" s="188"/>
      <c r="O72" s="189"/>
      <c r="P72" s="187"/>
      <c r="Q72" s="188"/>
      <c r="R72" s="189"/>
    </row>
    <row r="73" spans="1:18" x14ac:dyDescent="0.25">
      <c r="A73" s="11"/>
      <c r="B73" s="77" t="s">
        <v>82</v>
      </c>
      <c r="C73" s="92"/>
      <c r="D73" s="190"/>
      <c r="E73" s="191"/>
      <c r="F73" s="192"/>
      <c r="G73" s="190"/>
      <c r="H73" s="191"/>
      <c r="I73" s="192"/>
      <c r="J73" s="190"/>
      <c r="K73" s="191"/>
      <c r="L73" s="192"/>
      <c r="M73" s="190"/>
      <c r="N73" s="191"/>
      <c r="O73" s="192"/>
      <c r="P73" s="190"/>
      <c r="Q73" s="191"/>
      <c r="R73" s="192"/>
    </row>
    <row r="74" spans="1:18" x14ac:dyDescent="0.25">
      <c r="A74" s="11"/>
      <c r="B74" s="78"/>
      <c r="C74" s="91"/>
      <c r="D74" s="187"/>
      <c r="E74" s="188"/>
      <c r="F74" s="189"/>
      <c r="G74" s="187"/>
      <c r="H74" s="188"/>
      <c r="I74" s="189"/>
      <c r="J74" s="187"/>
      <c r="K74" s="188"/>
      <c r="L74" s="189"/>
      <c r="M74" s="187"/>
      <c r="N74" s="188"/>
      <c r="O74" s="189"/>
      <c r="P74" s="187"/>
      <c r="Q74" s="188"/>
      <c r="R74" s="189"/>
    </row>
    <row r="75" spans="1:18" x14ac:dyDescent="0.25">
      <c r="A75" s="11"/>
      <c r="B75" s="77" t="s">
        <v>83</v>
      </c>
      <c r="C75" s="92"/>
      <c r="D75" s="190"/>
      <c r="E75" s="191"/>
      <c r="F75" s="192"/>
      <c r="G75" s="190"/>
      <c r="H75" s="191"/>
      <c r="I75" s="192"/>
      <c r="J75" s="190"/>
      <c r="K75" s="191"/>
      <c r="L75" s="192"/>
      <c r="M75" s="190"/>
      <c r="N75" s="191"/>
      <c r="O75" s="192"/>
      <c r="P75" s="190"/>
      <c r="Q75" s="191"/>
      <c r="R75" s="192"/>
    </row>
    <row r="76" spans="1:18" x14ac:dyDescent="0.25">
      <c r="A76" s="11"/>
      <c r="B76" s="78" t="s">
        <v>84</v>
      </c>
      <c r="C76" s="91"/>
      <c r="D76" s="187"/>
      <c r="E76" s="188"/>
      <c r="F76" s="189"/>
      <c r="G76" s="187"/>
      <c r="H76" s="188"/>
      <c r="I76" s="189"/>
      <c r="J76" s="187"/>
      <c r="K76" s="188"/>
      <c r="L76" s="189"/>
      <c r="M76" s="187"/>
      <c r="N76" s="188"/>
      <c r="O76" s="189"/>
      <c r="P76" s="187"/>
      <c r="Q76" s="188"/>
      <c r="R76" s="189"/>
    </row>
    <row r="77" spans="1:18" x14ac:dyDescent="0.25">
      <c r="A77" s="11"/>
      <c r="B77" s="77" t="s">
        <v>304</v>
      </c>
      <c r="C77" s="92"/>
      <c r="D77" s="190"/>
      <c r="E77" s="191"/>
      <c r="F77" s="192"/>
      <c r="G77" s="190"/>
      <c r="H77" s="191"/>
      <c r="I77" s="192"/>
      <c r="J77" s="190"/>
      <c r="K77" s="191"/>
      <c r="L77" s="192"/>
      <c r="M77" s="190"/>
      <c r="N77" s="191"/>
      <c r="O77" s="192"/>
      <c r="P77" s="190"/>
      <c r="Q77" s="191"/>
      <c r="R77" s="192"/>
    </row>
    <row r="78" spans="1:18" x14ac:dyDescent="0.25">
      <c r="A78" s="11"/>
      <c r="B78" s="78" t="s">
        <v>85</v>
      </c>
      <c r="C78" s="91"/>
      <c r="D78" s="187"/>
      <c r="E78" s="188"/>
      <c r="F78" s="189"/>
      <c r="G78" s="187"/>
      <c r="H78" s="188"/>
      <c r="I78" s="189"/>
      <c r="J78" s="187"/>
      <c r="K78" s="188"/>
      <c r="L78" s="189"/>
      <c r="M78" s="187"/>
      <c r="N78" s="188"/>
      <c r="O78" s="189"/>
      <c r="P78" s="187"/>
      <c r="Q78" s="188"/>
      <c r="R78" s="189"/>
    </row>
    <row r="79" spans="1:18" x14ac:dyDescent="0.25">
      <c r="A79" s="11"/>
      <c r="B79" s="77" t="s">
        <v>86</v>
      </c>
      <c r="C79" s="92"/>
      <c r="D79" s="190"/>
      <c r="E79" s="191"/>
      <c r="F79" s="192"/>
      <c r="G79" s="190"/>
      <c r="H79" s="191"/>
      <c r="I79" s="192"/>
      <c r="J79" s="190"/>
      <c r="K79" s="191"/>
      <c r="L79" s="192"/>
      <c r="M79" s="190"/>
      <c r="N79" s="191"/>
      <c r="O79" s="192"/>
      <c r="P79" s="190"/>
      <c r="Q79" s="191"/>
      <c r="R79" s="192"/>
    </row>
    <row r="80" spans="1:18" x14ac:dyDescent="0.25">
      <c r="A80" s="11"/>
      <c r="B80" s="78" t="s">
        <v>87</v>
      </c>
      <c r="C80" s="91"/>
      <c r="D80" s="187"/>
      <c r="E80" s="188"/>
      <c r="F80" s="189"/>
      <c r="G80" s="187"/>
      <c r="H80" s="188"/>
      <c r="I80" s="189"/>
      <c r="J80" s="187"/>
      <c r="K80" s="188"/>
      <c r="L80" s="189"/>
      <c r="M80" s="187"/>
      <c r="N80" s="188"/>
      <c r="O80" s="189"/>
      <c r="P80" s="187"/>
      <c r="Q80" s="188"/>
      <c r="R80" s="189"/>
    </row>
    <row r="81" spans="1:18" x14ac:dyDescent="0.25">
      <c r="A81" s="11"/>
      <c r="B81" s="77"/>
      <c r="C81" s="92"/>
      <c r="D81" s="190"/>
      <c r="E81" s="191"/>
      <c r="F81" s="192"/>
      <c r="G81" s="190"/>
      <c r="H81" s="191"/>
      <c r="I81" s="192"/>
      <c r="J81" s="190"/>
      <c r="K81" s="191"/>
      <c r="L81" s="192"/>
      <c r="M81" s="190"/>
      <c r="N81" s="191"/>
      <c r="O81" s="192"/>
      <c r="P81" s="190"/>
      <c r="Q81" s="191"/>
      <c r="R81" s="192"/>
    </row>
    <row r="82" spans="1:18" x14ac:dyDescent="0.25">
      <c r="A82" s="11">
        <v>12</v>
      </c>
      <c r="B82" s="84" t="s">
        <v>217</v>
      </c>
      <c r="C82" s="91"/>
      <c r="D82" s="187"/>
      <c r="E82" s="188"/>
      <c r="F82" s="189"/>
      <c r="G82" s="187"/>
      <c r="H82" s="188"/>
      <c r="I82" s="189"/>
      <c r="J82" s="187"/>
      <c r="K82" s="188"/>
      <c r="L82" s="189"/>
      <c r="M82" s="187"/>
      <c r="N82" s="188"/>
      <c r="O82" s="189"/>
      <c r="P82" s="187"/>
      <c r="Q82" s="188"/>
      <c r="R82" s="189"/>
    </row>
    <row r="83" spans="1:18" x14ac:dyDescent="0.25">
      <c r="A83" s="11"/>
      <c r="B83" s="77" t="s">
        <v>218</v>
      </c>
      <c r="C83" s="92"/>
      <c r="D83" s="190"/>
      <c r="E83" s="191"/>
      <c r="F83" s="192"/>
      <c r="G83" s="190"/>
      <c r="H83" s="191"/>
      <c r="I83" s="192"/>
      <c r="J83" s="190"/>
      <c r="K83" s="191"/>
      <c r="L83" s="192"/>
      <c r="M83" s="190"/>
      <c r="N83" s="191"/>
      <c r="O83" s="192"/>
      <c r="P83" s="190"/>
      <c r="Q83" s="191"/>
      <c r="R83" s="192"/>
    </row>
    <row r="84" spans="1:18" x14ac:dyDescent="0.25">
      <c r="A84" s="11"/>
      <c r="B84" s="78" t="s">
        <v>136</v>
      </c>
      <c r="C84" s="91"/>
      <c r="D84" s="187"/>
      <c r="E84" s="188"/>
      <c r="F84" s="189"/>
      <c r="G84" s="187"/>
      <c r="H84" s="188"/>
      <c r="I84" s="189"/>
      <c r="J84" s="187"/>
      <c r="K84" s="188"/>
      <c r="L84" s="189"/>
      <c r="M84" s="187"/>
      <c r="N84" s="188"/>
      <c r="O84" s="189"/>
      <c r="P84" s="187"/>
      <c r="Q84" s="188"/>
      <c r="R84" s="189"/>
    </row>
    <row r="85" spans="1:18" x14ac:dyDescent="0.25">
      <c r="A85" s="11"/>
      <c r="B85" s="77" t="s">
        <v>219</v>
      </c>
      <c r="C85" s="92"/>
      <c r="D85" s="190"/>
      <c r="E85" s="191"/>
      <c r="F85" s="192"/>
      <c r="G85" s="190"/>
      <c r="H85" s="191"/>
      <c r="I85" s="192"/>
      <c r="J85" s="190"/>
      <c r="K85" s="191"/>
      <c r="L85" s="192"/>
      <c r="M85" s="190"/>
      <c r="N85" s="191"/>
      <c r="O85" s="192"/>
      <c r="P85" s="190"/>
      <c r="Q85" s="191"/>
      <c r="R85" s="192"/>
    </row>
    <row r="86" spans="1:18" x14ac:dyDescent="0.25">
      <c r="A86" s="11"/>
      <c r="B86" s="78" t="s">
        <v>220</v>
      </c>
      <c r="C86" s="91"/>
      <c r="D86" s="187"/>
      <c r="E86" s="188"/>
      <c r="F86" s="189"/>
      <c r="G86" s="187"/>
      <c r="H86" s="188"/>
      <c r="I86" s="189"/>
      <c r="J86" s="187"/>
      <c r="K86" s="188"/>
      <c r="L86" s="189"/>
      <c r="M86" s="187"/>
      <c r="N86" s="188"/>
      <c r="O86" s="189"/>
      <c r="P86" s="187"/>
      <c r="Q86" s="188"/>
      <c r="R86" s="189"/>
    </row>
    <row r="87" spans="1:18" x14ac:dyDescent="0.25">
      <c r="A87" s="11"/>
      <c r="B87" s="77"/>
      <c r="C87" s="92"/>
      <c r="D87" s="190"/>
      <c r="E87" s="191"/>
      <c r="F87" s="192"/>
      <c r="G87" s="190"/>
      <c r="H87" s="191"/>
      <c r="I87" s="192"/>
      <c r="J87" s="190"/>
      <c r="K87" s="191"/>
      <c r="L87" s="192"/>
      <c r="M87" s="190"/>
      <c r="N87" s="191"/>
      <c r="O87" s="192"/>
      <c r="P87" s="190"/>
      <c r="Q87" s="191"/>
      <c r="R87" s="192"/>
    </row>
    <row r="88" spans="1:18" x14ac:dyDescent="0.25">
      <c r="A88" s="11">
        <v>13</v>
      </c>
      <c r="B88" s="84" t="s">
        <v>305</v>
      </c>
      <c r="C88" s="91"/>
      <c r="D88" s="187"/>
      <c r="E88" s="188"/>
      <c r="F88" s="189"/>
      <c r="G88" s="187"/>
      <c r="H88" s="188"/>
      <c r="I88" s="189"/>
      <c r="J88" s="187"/>
      <c r="K88" s="188"/>
      <c r="L88" s="189"/>
      <c r="M88" s="187"/>
      <c r="N88" s="188"/>
      <c r="O88" s="189"/>
      <c r="P88" s="187"/>
      <c r="Q88" s="188"/>
      <c r="R88" s="189"/>
    </row>
    <row r="89" spans="1:18" ht="30" x14ac:dyDescent="0.25">
      <c r="A89" s="11"/>
      <c r="B89" s="77" t="s">
        <v>306</v>
      </c>
      <c r="C89" s="92"/>
      <c r="D89" s="190"/>
      <c r="E89" s="191"/>
      <c r="F89" s="192"/>
      <c r="G89" s="190"/>
      <c r="H89" s="191"/>
      <c r="I89" s="192"/>
      <c r="J89" s="190"/>
      <c r="K89" s="191"/>
      <c r="L89" s="192"/>
      <c r="M89" s="190"/>
      <c r="N89" s="191"/>
      <c r="O89" s="192"/>
      <c r="P89" s="190"/>
      <c r="Q89" s="191"/>
      <c r="R89" s="192"/>
    </row>
    <row r="90" spans="1:18" ht="60" x14ac:dyDescent="0.25">
      <c r="A90" s="11"/>
      <c r="B90" s="78" t="s">
        <v>307</v>
      </c>
      <c r="C90" s="91" t="s">
        <v>308</v>
      </c>
      <c r="D90" s="187"/>
      <c r="E90" s="188"/>
      <c r="F90" s="189"/>
      <c r="G90" s="187"/>
      <c r="H90" s="188"/>
      <c r="I90" s="189"/>
      <c r="J90" s="187"/>
      <c r="K90" s="188"/>
      <c r="L90" s="189"/>
      <c r="M90" s="187"/>
      <c r="N90" s="188"/>
      <c r="O90" s="189"/>
      <c r="P90" s="187"/>
      <c r="Q90" s="188"/>
      <c r="R90" s="189"/>
    </row>
    <row r="91" spans="1:18" x14ac:dyDescent="0.25">
      <c r="A91" s="11"/>
      <c r="B91" s="77"/>
      <c r="C91" s="92"/>
      <c r="D91" s="190"/>
      <c r="E91" s="191"/>
      <c r="F91" s="192"/>
      <c r="G91" s="190"/>
      <c r="H91" s="191"/>
      <c r="I91" s="192"/>
      <c r="J91" s="190"/>
      <c r="K91" s="191"/>
      <c r="L91" s="192"/>
      <c r="M91" s="190"/>
      <c r="N91" s="191"/>
      <c r="O91" s="192"/>
      <c r="P91" s="190"/>
      <c r="Q91" s="191"/>
      <c r="R91" s="192"/>
    </row>
    <row r="92" spans="1:18" x14ac:dyDescent="0.25">
      <c r="A92" s="11"/>
      <c r="B92" s="78"/>
      <c r="C92" s="91"/>
      <c r="D92" s="187"/>
      <c r="E92" s="188"/>
      <c r="F92" s="189"/>
      <c r="G92" s="187"/>
      <c r="H92" s="188"/>
      <c r="I92" s="189"/>
      <c r="J92" s="187"/>
      <c r="K92" s="188"/>
      <c r="L92" s="189"/>
      <c r="M92" s="187"/>
      <c r="N92" s="188"/>
      <c r="O92" s="189"/>
      <c r="P92" s="187"/>
      <c r="Q92" s="188"/>
      <c r="R92" s="189"/>
    </row>
    <row r="93" spans="1:18" x14ac:dyDescent="0.25">
      <c r="A93" s="11">
        <v>14</v>
      </c>
      <c r="B93" s="87" t="s">
        <v>349</v>
      </c>
      <c r="C93" s="92"/>
      <c r="D93" s="190"/>
      <c r="E93" s="191"/>
      <c r="F93" s="192"/>
      <c r="G93" s="190"/>
      <c r="H93" s="191"/>
      <c r="I93" s="192"/>
      <c r="J93" s="190"/>
      <c r="K93" s="191"/>
      <c r="L93" s="192"/>
      <c r="M93" s="190"/>
      <c r="N93" s="191"/>
      <c r="O93" s="192"/>
      <c r="P93" s="190"/>
      <c r="Q93" s="191"/>
      <c r="R93" s="192"/>
    </row>
    <row r="94" spans="1:18" ht="45" x14ac:dyDescent="0.25">
      <c r="A94" s="11"/>
      <c r="B94" s="78" t="s">
        <v>309</v>
      </c>
      <c r="C94" s="95" t="s">
        <v>357</v>
      </c>
      <c r="D94" s="187"/>
      <c r="E94" s="188"/>
      <c r="F94" s="189"/>
      <c r="G94" s="187"/>
      <c r="H94" s="188"/>
      <c r="I94" s="189"/>
      <c r="J94" s="187"/>
      <c r="K94" s="188"/>
      <c r="L94" s="189"/>
      <c r="M94" s="187"/>
      <c r="N94" s="188"/>
      <c r="O94" s="189"/>
      <c r="P94" s="187"/>
      <c r="Q94" s="188"/>
      <c r="R94" s="189"/>
    </row>
    <row r="95" spans="1:18" ht="45" x14ac:dyDescent="0.25">
      <c r="A95" s="11"/>
      <c r="B95" s="77" t="s">
        <v>310</v>
      </c>
      <c r="C95" s="92" t="s">
        <v>311</v>
      </c>
      <c r="D95" s="190"/>
      <c r="E95" s="191"/>
      <c r="F95" s="192"/>
      <c r="G95" s="190"/>
      <c r="H95" s="191"/>
      <c r="I95" s="192"/>
      <c r="J95" s="190"/>
      <c r="K95" s="191"/>
      <c r="L95" s="192"/>
      <c r="M95" s="190"/>
      <c r="N95" s="191"/>
      <c r="O95" s="192"/>
      <c r="P95" s="190"/>
      <c r="Q95" s="191"/>
      <c r="R95" s="192"/>
    </row>
    <row r="96" spans="1:18" ht="45" x14ac:dyDescent="0.25">
      <c r="A96" s="11"/>
      <c r="B96" s="80" t="s">
        <v>413</v>
      </c>
      <c r="C96" s="93" t="s">
        <v>358</v>
      </c>
      <c r="D96" s="187"/>
      <c r="E96" s="188"/>
      <c r="F96" s="189"/>
      <c r="G96" s="187"/>
      <c r="H96" s="188"/>
      <c r="I96" s="189"/>
      <c r="J96" s="187"/>
      <c r="K96" s="188"/>
      <c r="L96" s="189"/>
      <c r="M96" s="187"/>
      <c r="N96" s="188"/>
      <c r="O96" s="189"/>
      <c r="P96" s="187"/>
      <c r="Q96" s="188"/>
      <c r="R96" s="189"/>
    </row>
    <row r="97" spans="1:18" ht="32.25" customHeight="1" x14ac:dyDescent="0.25">
      <c r="A97" s="11"/>
      <c r="B97" s="79" t="s">
        <v>414</v>
      </c>
      <c r="C97" s="92" t="s">
        <v>312</v>
      </c>
      <c r="D97" s="190"/>
      <c r="E97" s="191"/>
      <c r="F97" s="192"/>
      <c r="G97" s="190"/>
      <c r="H97" s="191"/>
      <c r="I97" s="192"/>
      <c r="J97" s="190"/>
      <c r="K97" s="191"/>
      <c r="L97" s="192"/>
      <c r="M97" s="190"/>
      <c r="N97" s="191"/>
      <c r="O97" s="192"/>
      <c r="P97" s="190"/>
      <c r="Q97" s="191"/>
      <c r="R97" s="192"/>
    </row>
    <row r="98" spans="1:18" x14ac:dyDescent="0.25">
      <c r="A98" s="11"/>
      <c r="B98" s="88" t="s">
        <v>350</v>
      </c>
      <c r="C98" s="91" t="s">
        <v>34</v>
      </c>
      <c r="D98" s="187"/>
      <c r="E98" s="188"/>
      <c r="F98" s="189"/>
      <c r="G98" s="187"/>
      <c r="H98" s="188"/>
      <c r="I98" s="189"/>
      <c r="J98" s="187"/>
      <c r="K98" s="188"/>
      <c r="L98" s="189"/>
      <c r="M98" s="187"/>
      <c r="N98" s="188"/>
      <c r="O98" s="189"/>
      <c r="P98" s="187"/>
      <c r="Q98" s="188"/>
      <c r="R98" s="189"/>
    </row>
    <row r="99" spans="1:18" x14ac:dyDescent="0.25">
      <c r="A99" s="11"/>
      <c r="B99" s="89" t="s">
        <v>351</v>
      </c>
      <c r="C99" s="92"/>
      <c r="D99" s="190"/>
      <c r="E99" s="191"/>
      <c r="F99" s="192"/>
      <c r="G99" s="190"/>
      <c r="H99" s="191"/>
      <c r="I99" s="192"/>
      <c r="J99" s="190"/>
      <c r="K99" s="191"/>
      <c r="L99" s="192"/>
      <c r="M99" s="190"/>
      <c r="N99" s="191"/>
      <c r="O99" s="192"/>
      <c r="P99" s="190"/>
      <c r="Q99" s="191"/>
      <c r="R99" s="192"/>
    </row>
    <row r="100" spans="1:18" x14ac:dyDescent="0.25">
      <c r="A100" s="11"/>
      <c r="B100" s="78" t="s">
        <v>313</v>
      </c>
      <c r="C100" s="91"/>
      <c r="D100" s="187"/>
      <c r="E100" s="188"/>
      <c r="F100" s="189"/>
      <c r="G100" s="187"/>
      <c r="H100" s="188"/>
      <c r="I100" s="189"/>
      <c r="J100" s="187"/>
      <c r="K100" s="188"/>
      <c r="L100" s="189"/>
      <c r="M100" s="187"/>
      <c r="N100" s="188"/>
      <c r="O100" s="189"/>
      <c r="P100" s="187"/>
      <c r="Q100" s="188"/>
      <c r="R100" s="189"/>
    </row>
    <row r="101" spans="1:18" x14ac:dyDescent="0.25">
      <c r="A101" s="11"/>
      <c r="B101" s="77"/>
      <c r="C101" s="92"/>
      <c r="D101" s="190"/>
      <c r="E101" s="191"/>
      <c r="F101" s="192"/>
      <c r="G101" s="190"/>
      <c r="H101" s="191"/>
      <c r="I101" s="192"/>
      <c r="J101" s="190"/>
      <c r="K101" s="191"/>
      <c r="L101" s="192"/>
      <c r="M101" s="190"/>
      <c r="N101" s="191"/>
      <c r="O101" s="192"/>
      <c r="P101" s="190"/>
      <c r="Q101" s="191"/>
      <c r="R101" s="192"/>
    </row>
    <row r="102" spans="1:18" x14ac:dyDescent="0.25">
      <c r="A102" s="11"/>
      <c r="B102" s="80" t="s">
        <v>354</v>
      </c>
      <c r="C102" s="91"/>
      <c r="D102" s="187"/>
      <c r="E102" s="188"/>
      <c r="F102" s="189"/>
      <c r="G102" s="187"/>
      <c r="H102" s="188"/>
      <c r="I102" s="189"/>
      <c r="J102" s="187"/>
      <c r="K102" s="188"/>
      <c r="L102" s="189"/>
      <c r="M102" s="187"/>
      <c r="N102" s="188"/>
      <c r="O102" s="189"/>
      <c r="P102" s="187"/>
      <c r="Q102" s="188"/>
      <c r="R102" s="189"/>
    </row>
    <row r="103" spans="1:18" x14ac:dyDescent="0.25">
      <c r="A103" s="11"/>
      <c r="B103" s="79" t="s">
        <v>353</v>
      </c>
      <c r="C103" s="92"/>
      <c r="D103" s="190"/>
      <c r="E103" s="191"/>
      <c r="F103" s="192"/>
      <c r="G103" s="190"/>
      <c r="H103" s="191"/>
      <c r="I103" s="192"/>
      <c r="J103" s="190"/>
      <c r="K103" s="191"/>
      <c r="L103" s="192"/>
      <c r="M103" s="190"/>
      <c r="N103" s="191"/>
      <c r="O103" s="192"/>
      <c r="P103" s="190"/>
      <c r="Q103" s="191"/>
      <c r="R103" s="192"/>
    </row>
    <row r="104" spans="1:18" x14ac:dyDescent="0.25">
      <c r="A104" s="11"/>
      <c r="B104" s="78"/>
      <c r="C104" s="91"/>
      <c r="D104" s="187"/>
      <c r="E104" s="188"/>
      <c r="F104" s="189"/>
      <c r="G104" s="187"/>
      <c r="H104" s="188"/>
      <c r="I104" s="189"/>
      <c r="J104" s="187"/>
      <c r="K104" s="188"/>
      <c r="L104" s="189"/>
      <c r="M104" s="187"/>
      <c r="N104" s="188"/>
      <c r="O104" s="189"/>
      <c r="P104" s="187"/>
      <c r="Q104" s="188"/>
      <c r="R104" s="189"/>
    </row>
    <row r="105" spans="1:18" x14ac:dyDescent="0.25">
      <c r="A105" s="11">
        <v>15</v>
      </c>
      <c r="B105" s="87" t="s">
        <v>412</v>
      </c>
      <c r="C105" s="92"/>
      <c r="D105" s="190"/>
      <c r="E105" s="191"/>
      <c r="F105" s="192"/>
      <c r="G105" s="190"/>
      <c r="H105" s="191"/>
      <c r="I105" s="192"/>
      <c r="J105" s="190"/>
      <c r="K105" s="191"/>
      <c r="L105" s="192"/>
      <c r="M105" s="190"/>
      <c r="N105" s="191"/>
      <c r="O105" s="192"/>
      <c r="P105" s="190"/>
      <c r="Q105" s="191"/>
      <c r="R105" s="192"/>
    </row>
    <row r="106" spans="1:18" x14ac:dyDescent="0.25">
      <c r="A106" s="11"/>
      <c r="B106" s="78" t="s">
        <v>221</v>
      </c>
      <c r="C106" s="91"/>
      <c r="D106" s="187"/>
      <c r="E106" s="188"/>
      <c r="F106" s="189"/>
      <c r="G106" s="187"/>
      <c r="H106" s="188"/>
      <c r="I106" s="189"/>
      <c r="J106" s="187"/>
      <c r="K106" s="188"/>
      <c r="L106" s="189"/>
      <c r="M106" s="187"/>
      <c r="N106" s="188"/>
      <c r="O106" s="189"/>
      <c r="P106" s="187"/>
      <c r="Q106" s="188"/>
      <c r="R106" s="189"/>
    </row>
    <row r="107" spans="1:18" x14ac:dyDescent="0.25">
      <c r="A107" s="11"/>
      <c r="B107" s="77" t="s">
        <v>222</v>
      </c>
      <c r="C107" s="92"/>
      <c r="D107" s="190"/>
      <c r="E107" s="191"/>
      <c r="F107" s="192"/>
      <c r="G107" s="190"/>
      <c r="H107" s="191"/>
      <c r="I107" s="192"/>
      <c r="J107" s="190"/>
      <c r="K107" s="191"/>
      <c r="L107" s="192"/>
      <c r="M107" s="190"/>
      <c r="N107" s="191"/>
      <c r="O107" s="192"/>
      <c r="P107" s="190"/>
      <c r="Q107" s="191"/>
      <c r="R107" s="192"/>
    </row>
    <row r="108" spans="1:18" x14ac:dyDescent="0.25">
      <c r="A108" s="11"/>
      <c r="B108" s="80" t="s">
        <v>352</v>
      </c>
      <c r="C108" s="91"/>
      <c r="D108" s="187"/>
      <c r="E108" s="188"/>
      <c r="F108" s="189"/>
      <c r="G108" s="187"/>
      <c r="H108" s="188"/>
      <c r="I108" s="189"/>
      <c r="J108" s="187"/>
      <c r="K108" s="188"/>
      <c r="L108" s="189"/>
      <c r="M108" s="187"/>
      <c r="N108" s="188"/>
      <c r="O108" s="189"/>
      <c r="P108" s="187"/>
      <c r="Q108" s="188"/>
      <c r="R108" s="189"/>
    </row>
    <row r="109" spans="1:18" x14ac:dyDescent="0.25">
      <c r="A109" s="11"/>
      <c r="B109" s="77" t="s">
        <v>223</v>
      </c>
      <c r="C109" s="92"/>
      <c r="D109" s="190"/>
      <c r="E109" s="191"/>
      <c r="F109" s="192"/>
      <c r="G109" s="190"/>
      <c r="H109" s="191"/>
      <c r="I109" s="192"/>
      <c r="J109" s="190"/>
      <c r="K109" s="191"/>
      <c r="L109" s="192"/>
      <c r="M109" s="190"/>
      <c r="N109" s="191"/>
      <c r="O109" s="192"/>
      <c r="P109" s="190"/>
      <c r="Q109" s="191"/>
      <c r="R109" s="192"/>
    </row>
    <row r="110" spans="1:18" x14ac:dyDescent="0.25">
      <c r="A110" s="11"/>
      <c r="B110" s="78" t="s">
        <v>66</v>
      </c>
      <c r="C110" s="91"/>
      <c r="D110" s="187"/>
      <c r="E110" s="188"/>
      <c r="F110" s="189"/>
      <c r="G110" s="187"/>
      <c r="H110" s="188"/>
      <c r="I110" s="189"/>
      <c r="J110" s="187"/>
      <c r="K110" s="188"/>
      <c r="L110" s="189"/>
      <c r="M110" s="187"/>
      <c r="N110" s="188"/>
      <c r="O110" s="189"/>
      <c r="P110" s="187"/>
      <c r="Q110" s="188"/>
      <c r="R110" s="189"/>
    </row>
    <row r="111" spans="1:18" x14ac:dyDescent="0.25">
      <c r="A111" s="11"/>
      <c r="B111" s="77" t="s">
        <v>224</v>
      </c>
      <c r="C111" s="92"/>
      <c r="D111" s="190"/>
      <c r="E111" s="191"/>
      <c r="F111" s="192"/>
      <c r="G111" s="190"/>
      <c r="H111" s="191"/>
      <c r="I111" s="192"/>
      <c r="J111" s="190"/>
      <c r="K111" s="191"/>
      <c r="L111" s="192"/>
      <c r="M111" s="190"/>
      <c r="N111" s="191"/>
      <c r="O111" s="192"/>
      <c r="P111" s="190"/>
      <c r="Q111" s="191"/>
      <c r="R111" s="192"/>
    </row>
    <row r="112" spans="1:18" x14ac:dyDescent="0.25">
      <c r="A112" s="11"/>
      <c r="B112" s="78"/>
      <c r="C112" s="91"/>
      <c r="D112" s="187"/>
      <c r="E112" s="188"/>
      <c r="F112" s="189"/>
      <c r="G112" s="187"/>
      <c r="H112" s="188"/>
      <c r="I112" s="189"/>
      <c r="J112" s="187"/>
      <c r="K112" s="188"/>
      <c r="L112" s="189"/>
      <c r="M112" s="187"/>
      <c r="N112" s="188"/>
      <c r="O112" s="189"/>
      <c r="P112" s="187"/>
      <c r="Q112" s="188"/>
      <c r="R112" s="189"/>
    </row>
    <row r="113" spans="1:119" ht="30" x14ac:dyDescent="0.25">
      <c r="A113" s="11">
        <v>16</v>
      </c>
      <c r="B113" s="81" t="s">
        <v>10</v>
      </c>
      <c r="C113" s="92" t="s">
        <v>314</v>
      </c>
      <c r="D113" s="190"/>
      <c r="E113" s="191"/>
      <c r="F113" s="192"/>
      <c r="G113" s="190"/>
      <c r="H113" s="191"/>
      <c r="I113" s="192"/>
      <c r="J113" s="190"/>
      <c r="K113" s="191"/>
      <c r="L113" s="192"/>
      <c r="M113" s="190"/>
      <c r="N113" s="191"/>
      <c r="O113" s="192"/>
      <c r="P113" s="190"/>
      <c r="Q113" s="191"/>
      <c r="R113" s="192"/>
    </row>
    <row r="114" spans="1:119" x14ac:dyDescent="0.25">
      <c r="A114" s="11"/>
      <c r="B114" s="78" t="s">
        <v>90</v>
      </c>
      <c r="C114" s="91"/>
      <c r="D114" s="187"/>
      <c r="E114" s="188"/>
      <c r="F114" s="189"/>
      <c r="G114" s="187"/>
      <c r="H114" s="188"/>
      <c r="I114" s="189"/>
      <c r="J114" s="187"/>
      <c r="K114" s="188"/>
      <c r="L114" s="189"/>
      <c r="M114" s="187"/>
      <c r="N114" s="188"/>
      <c r="O114" s="189"/>
      <c r="P114" s="187"/>
      <c r="Q114" s="188"/>
      <c r="R114" s="189"/>
    </row>
    <row r="115" spans="1:119" ht="30" x14ac:dyDescent="0.25">
      <c r="A115" s="11"/>
      <c r="B115" s="77" t="s">
        <v>91</v>
      </c>
      <c r="C115" s="92"/>
      <c r="D115" s="190"/>
      <c r="E115" s="191"/>
      <c r="F115" s="192"/>
      <c r="G115" s="190"/>
      <c r="H115" s="191"/>
      <c r="I115" s="192"/>
      <c r="J115" s="190"/>
      <c r="K115" s="191"/>
      <c r="L115" s="192"/>
      <c r="M115" s="190"/>
      <c r="N115" s="191"/>
      <c r="O115" s="192"/>
      <c r="P115" s="190"/>
      <c r="Q115" s="191"/>
      <c r="R115" s="192"/>
    </row>
    <row r="116" spans="1:119" x14ac:dyDescent="0.25">
      <c r="B116" s="78" t="s">
        <v>92</v>
      </c>
      <c r="C116" s="91"/>
      <c r="D116" s="187"/>
      <c r="E116" s="188"/>
      <c r="F116" s="189"/>
      <c r="G116" s="187"/>
      <c r="H116" s="188"/>
      <c r="I116" s="189"/>
      <c r="J116" s="187"/>
      <c r="K116" s="188"/>
      <c r="L116" s="189"/>
      <c r="M116" s="187"/>
      <c r="N116" s="188"/>
      <c r="O116" s="189"/>
      <c r="P116" s="187"/>
      <c r="Q116" s="188"/>
      <c r="R116" s="189"/>
    </row>
    <row r="117" spans="1:119" s="9" customFormat="1" x14ac:dyDescent="0.25">
      <c r="A117" s="11"/>
      <c r="B117" s="228"/>
      <c r="C117" s="229"/>
      <c r="D117" s="230"/>
      <c r="E117" s="231"/>
      <c r="F117" s="232"/>
      <c r="G117" s="230"/>
      <c r="H117" s="231"/>
      <c r="I117" s="232"/>
      <c r="J117" s="230"/>
      <c r="K117" s="231"/>
      <c r="L117" s="232"/>
      <c r="M117" s="230"/>
      <c r="N117" s="231"/>
      <c r="O117" s="232"/>
      <c r="P117" s="230"/>
      <c r="Q117" s="231"/>
      <c r="R117" s="232"/>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row>
    <row r="118" spans="1:119" x14ac:dyDescent="0.25">
      <c r="A118" s="3">
        <v>17</v>
      </c>
      <c r="B118" s="84" t="s">
        <v>448</v>
      </c>
      <c r="C118" s="91"/>
      <c r="D118" s="187"/>
      <c r="E118" s="188"/>
      <c r="F118" s="189"/>
      <c r="G118" s="187"/>
      <c r="H118" s="188"/>
      <c r="I118" s="189"/>
      <c r="J118" s="187"/>
      <c r="K118" s="188"/>
      <c r="L118" s="189"/>
      <c r="M118" s="187"/>
      <c r="N118" s="188"/>
      <c r="O118" s="189"/>
      <c r="P118" s="187"/>
      <c r="Q118" s="188"/>
      <c r="R118" s="189"/>
    </row>
    <row r="119" spans="1:119" s="9" customFormat="1" x14ac:dyDescent="0.25">
      <c r="A119" s="11"/>
      <c r="B119" s="233"/>
      <c r="C119" s="229"/>
      <c r="D119" s="230"/>
      <c r="E119" s="231"/>
      <c r="F119" s="232"/>
      <c r="G119" s="230"/>
      <c r="H119" s="231"/>
      <c r="I119" s="232"/>
      <c r="J119" s="230"/>
      <c r="K119" s="231"/>
      <c r="L119" s="232"/>
      <c r="M119" s="230"/>
      <c r="N119" s="231"/>
      <c r="O119" s="232"/>
      <c r="P119" s="230"/>
      <c r="Q119" s="231"/>
      <c r="R119" s="232"/>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row>
    <row r="120" spans="1:119" x14ac:dyDescent="0.25">
      <c r="B120" s="234"/>
      <c r="C120" s="91"/>
      <c r="D120" s="187"/>
      <c r="E120" s="188"/>
      <c r="F120" s="189"/>
      <c r="G120" s="187"/>
      <c r="H120" s="188"/>
      <c r="I120" s="189"/>
      <c r="J120" s="187"/>
      <c r="K120" s="188"/>
      <c r="L120" s="189"/>
      <c r="M120" s="187"/>
      <c r="N120" s="188"/>
      <c r="O120" s="189"/>
      <c r="P120" s="187"/>
      <c r="Q120" s="188"/>
      <c r="R120" s="189"/>
    </row>
    <row r="121" spans="1:119" s="9" customFormat="1" x14ac:dyDescent="0.25">
      <c r="A121" s="11"/>
      <c r="B121" s="233"/>
      <c r="C121" s="229"/>
      <c r="D121" s="230"/>
      <c r="E121" s="231"/>
      <c r="F121" s="232"/>
      <c r="G121" s="230"/>
      <c r="H121" s="231"/>
      <c r="I121" s="232"/>
      <c r="J121" s="230"/>
      <c r="K121" s="231"/>
      <c r="L121" s="232"/>
      <c r="M121" s="230"/>
      <c r="N121" s="231"/>
      <c r="O121" s="232"/>
      <c r="P121" s="230"/>
      <c r="Q121" s="231"/>
      <c r="R121" s="232"/>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row>
    <row r="122" spans="1:119" x14ac:dyDescent="0.25">
      <c r="B122" s="234"/>
      <c r="C122" s="91"/>
      <c r="D122" s="187"/>
      <c r="E122" s="188"/>
      <c r="F122" s="189"/>
      <c r="G122" s="187"/>
      <c r="H122" s="188"/>
      <c r="I122" s="189"/>
      <c r="J122" s="187"/>
      <c r="K122" s="188"/>
      <c r="L122" s="189"/>
      <c r="M122" s="187"/>
      <c r="N122" s="188"/>
      <c r="O122" s="189"/>
      <c r="P122" s="187"/>
      <c r="Q122" s="188"/>
      <c r="R122" s="189"/>
    </row>
    <row r="123" spans="1:119" x14ac:dyDescent="0.25">
      <c r="B123" s="235"/>
      <c r="C123" s="96"/>
      <c r="D123" s="193"/>
      <c r="E123" s="194"/>
      <c r="F123" s="195"/>
      <c r="G123" s="193"/>
      <c r="H123" s="194"/>
      <c r="I123" s="195"/>
      <c r="J123" s="193"/>
      <c r="K123" s="194"/>
      <c r="L123" s="195"/>
      <c r="M123" s="193"/>
      <c r="N123" s="194"/>
      <c r="O123" s="195"/>
      <c r="P123" s="193"/>
      <c r="Q123" s="194"/>
      <c r="R123" s="195"/>
    </row>
  </sheetData>
  <sheetProtection sheet="1" objects="1" scenarios="1"/>
  <mergeCells count="10">
    <mergeCell ref="D1:F1"/>
    <mergeCell ref="G1:I1"/>
    <mergeCell ref="J1:L1"/>
    <mergeCell ref="M1:O1"/>
    <mergeCell ref="P1:R1"/>
    <mergeCell ref="D3:F3"/>
    <mergeCell ref="G3:I3"/>
    <mergeCell ref="J3:L3"/>
    <mergeCell ref="M3:O3"/>
    <mergeCell ref="P3:R3"/>
  </mergeCells>
  <dataValidations count="2">
    <dataValidation type="whole" allowBlank="1" showInputMessage="1" showErrorMessage="1" errorTitle="HUOM!" error="Luokitus sarakkeeseen kelpaa arvoksi vain luku 0, 1 tai 2. Mahdolliset lisäselvitykset ilmoita edellisessä sarakkeessa." promptTitle="Luokitteluohje" prompt="Anna luokitus numerolla:_x000a_0 = ei vaadi toimenpidettä_x000a_1 = vaatii lisäselvitystä_x000a_2 = toimenpide-ehdotus" sqref="F4:F122 I4:I122 L4:L122 O4:O122 R4:R122">
      <formula1>0</formula1>
      <formula2>2</formula2>
    </dataValidation>
    <dataValidation allowBlank="1" showInputMessage="1" showErrorMessage="1" promptTitle="Ohje" prompt="Muita esiin tulleita seikkoja, vapaata tekstiä" sqref="B119:B123"/>
  </dataValidations>
  <pageMargins left="0.15748031496062992" right="0.59055118110236227" top="0.35433070866141736" bottom="0.74803149606299213" header="0.31496062992125984" footer="0.31496062992125984"/>
  <pageSetup paperSize="9" scale="51" orientation="landscape" r:id="rId1"/>
  <headerFooter>
    <oddFooter>&amp;L&amp;F&amp;C&amp;A&amp;RPage &amp;P</oddFooter>
  </headerFooter>
  <colBreaks count="2" manualBreakCount="2">
    <brk id="6" max="1048575" man="1"/>
    <brk id="12"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54"/>
  <sheetViews>
    <sheetView zoomScaleNormal="100" workbookViewId="0"/>
  </sheetViews>
  <sheetFormatPr defaultColWidth="8.85546875" defaultRowHeight="15" x14ac:dyDescent="0.25"/>
  <cols>
    <col min="1" max="1" width="8.85546875" style="1"/>
    <col min="2" max="2" width="189.5703125" style="2" customWidth="1"/>
    <col min="3" max="16384" width="8.85546875" style="2"/>
  </cols>
  <sheetData>
    <row r="1" spans="1:5" ht="14.45" x14ac:dyDescent="0.3">
      <c r="A1" s="3"/>
      <c r="B1" s="8"/>
      <c r="C1" s="70"/>
      <c r="D1" s="8"/>
      <c r="E1" s="8"/>
    </row>
    <row r="2" spans="1:5" x14ac:dyDescent="0.25">
      <c r="A2" s="3"/>
      <c r="B2" s="3" t="s">
        <v>447</v>
      </c>
      <c r="C2" s="69"/>
      <c r="D2" s="8"/>
      <c r="E2" s="8"/>
    </row>
    <row r="3" spans="1:5" s="4" customFormat="1" ht="14.45" x14ac:dyDescent="0.3">
      <c r="A3" s="3"/>
      <c r="B3" s="3"/>
      <c r="C3" s="70"/>
      <c r="D3" s="8"/>
      <c r="E3" s="8"/>
    </row>
    <row r="4" spans="1:5" s="4" customFormat="1" x14ac:dyDescent="0.25">
      <c r="A4" s="3"/>
      <c r="B4" s="3" t="s">
        <v>36</v>
      </c>
      <c r="C4" s="70"/>
      <c r="D4" s="8"/>
      <c r="E4" s="8"/>
    </row>
    <row r="5" spans="1:5" s="4" customFormat="1" x14ac:dyDescent="0.25">
      <c r="A5" s="3"/>
      <c r="B5" s="11" t="s">
        <v>37</v>
      </c>
      <c r="C5" s="8"/>
      <c r="D5" s="8"/>
      <c r="E5" s="8"/>
    </row>
    <row r="6" spans="1:5" x14ac:dyDescent="0.25">
      <c r="A6" s="3"/>
      <c r="B6" s="11" t="s">
        <v>38</v>
      </c>
      <c r="C6" s="8"/>
      <c r="D6" s="8"/>
      <c r="E6" s="8"/>
    </row>
    <row r="7" spans="1:5" s="4" customFormat="1" ht="14.45" x14ac:dyDescent="0.3">
      <c r="A7" s="3"/>
      <c r="B7" s="8"/>
      <c r="C7" s="8"/>
      <c r="D7" s="8"/>
      <c r="E7" s="8"/>
    </row>
    <row r="8" spans="1:5" x14ac:dyDescent="0.25">
      <c r="A8" s="3">
        <v>1</v>
      </c>
      <c r="B8" s="7" t="s">
        <v>2</v>
      </c>
      <c r="C8" s="8"/>
      <c r="D8" s="8"/>
      <c r="E8" s="8"/>
    </row>
    <row r="9" spans="1:5" ht="14.45" x14ac:dyDescent="0.3">
      <c r="A9" s="3"/>
      <c r="B9" s="8"/>
      <c r="C9" s="8"/>
      <c r="D9" s="8"/>
      <c r="E9" s="8"/>
    </row>
    <row r="10" spans="1:5" x14ac:dyDescent="0.25">
      <c r="A10" s="3">
        <v>2</v>
      </c>
      <c r="B10" s="5" t="s">
        <v>316</v>
      </c>
      <c r="C10" s="8"/>
      <c r="D10" s="8"/>
      <c r="E10" s="8"/>
    </row>
    <row r="11" spans="1:5" x14ac:dyDescent="0.25">
      <c r="A11" s="3"/>
      <c r="B11" s="6" t="s">
        <v>317</v>
      </c>
      <c r="C11" s="8"/>
      <c r="D11" s="8"/>
      <c r="E11" s="8"/>
    </row>
    <row r="12" spans="1:5" x14ac:dyDescent="0.25">
      <c r="A12" s="3"/>
      <c r="B12" s="6" t="s">
        <v>19</v>
      </c>
      <c r="C12" s="8"/>
      <c r="D12" s="8"/>
      <c r="E12" s="8"/>
    </row>
    <row r="13" spans="1:5" x14ac:dyDescent="0.25">
      <c r="A13" s="3"/>
      <c r="B13" s="6" t="s">
        <v>39</v>
      </c>
      <c r="C13" s="8"/>
      <c r="D13" s="8"/>
      <c r="E13" s="8"/>
    </row>
    <row r="14" spans="1:5" x14ac:dyDescent="0.25">
      <c r="A14" s="3"/>
      <c r="B14" s="67" t="s">
        <v>319</v>
      </c>
      <c r="C14" s="8"/>
      <c r="D14" s="8"/>
      <c r="E14" s="8"/>
    </row>
    <row r="15" spans="1:5" ht="14.45" x14ac:dyDescent="0.3">
      <c r="A15" s="3"/>
      <c r="B15" s="8"/>
      <c r="C15" s="8"/>
      <c r="D15" s="8"/>
      <c r="E15" s="8"/>
    </row>
    <row r="16" spans="1:5" ht="17.25" x14ac:dyDescent="0.25">
      <c r="A16" s="3">
        <v>3</v>
      </c>
      <c r="B16" s="68" t="s">
        <v>323</v>
      </c>
      <c r="C16" s="8"/>
      <c r="D16" s="8"/>
      <c r="E16" s="8"/>
    </row>
    <row r="17" spans="1:5" ht="14.45" x14ac:dyDescent="0.3">
      <c r="A17" s="3"/>
      <c r="B17" s="8"/>
      <c r="C17" s="8"/>
      <c r="D17" s="8"/>
      <c r="E17" s="8"/>
    </row>
    <row r="18" spans="1:5" x14ac:dyDescent="0.25">
      <c r="A18" s="3">
        <v>4</v>
      </c>
      <c r="B18" s="67" t="s">
        <v>324</v>
      </c>
      <c r="C18" s="8"/>
      <c r="D18" s="8"/>
      <c r="E18" s="8"/>
    </row>
    <row r="19" spans="1:5" ht="14.45" x14ac:dyDescent="0.3">
      <c r="A19" s="3"/>
      <c r="B19" s="8"/>
      <c r="C19" s="8"/>
      <c r="D19" s="8"/>
      <c r="E19" s="8"/>
    </row>
    <row r="20" spans="1:5" ht="17.25" x14ac:dyDescent="0.25">
      <c r="A20" s="3">
        <v>5</v>
      </c>
      <c r="B20" s="69" t="s">
        <v>320</v>
      </c>
      <c r="C20" s="8"/>
      <c r="D20" s="8"/>
      <c r="E20" s="8"/>
    </row>
    <row r="21" spans="1:5" x14ac:dyDescent="0.25">
      <c r="A21" s="3"/>
      <c r="B21" s="6" t="s">
        <v>20</v>
      </c>
      <c r="C21" s="8"/>
      <c r="D21" s="8"/>
      <c r="E21" s="8"/>
    </row>
    <row r="22" spans="1:5" x14ac:dyDescent="0.25">
      <c r="A22" s="3"/>
      <c r="B22" s="6" t="s">
        <v>49</v>
      </c>
      <c r="C22" s="8"/>
      <c r="D22" s="8"/>
      <c r="E22" s="8"/>
    </row>
    <row r="23" spans="1:5" x14ac:dyDescent="0.25">
      <c r="A23" s="3"/>
      <c r="B23" s="8"/>
      <c r="C23" s="8"/>
      <c r="D23" s="8"/>
      <c r="E23" s="8"/>
    </row>
    <row r="24" spans="1:5" x14ac:dyDescent="0.25">
      <c r="A24" s="10">
        <v>6</v>
      </c>
      <c r="B24" s="62" t="s">
        <v>318</v>
      </c>
      <c r="C24" s="8"/>
      <c r="D24" s="8"/>
      <c r="E24" s="8"/>
    </row>
    <row r="25" spans="1:5" x14ac:dyDescent="0.25">
      <c r="A25" s="3"/>
      <c r="B25" s="67" t="s">
        <v>373</v>
      </c>
      <c r="C25" s="8"/>
      <c r="D25" s="8"/>
      <c r="E25" s="8"/>
    </row>
    <row r="26" spans="1:5" x14ac:dyDescent="0.25">
      <c r="A26" s="3"/>
      <c r="B26" s="8"/>
      <c r="C26" s="8"/>
      <c r="D26" s="8"/>
      <c r="E26" s="8"/>
    </row>
    <row r="27" spans="1:5" x14ac:dyDescent="0.25">
      <c r="A27" s="3">
        <v>7</v>
      </c>
      <c r="B27" s="5" t="s">
        <v>18</v>
      </c>
      <c r="C27" s="8"/>
      <c r="D27" s="8"/>
      <c r="E27" s="8"/>
    </row>
    <row r="28" spans="1:5" x14ac:dyDescent="0.25">
      <c r="A28" s="3"/>
      <c r="B28" s="67" t="s">
        <v>325</v>
      </c>
      <c r="C28" s="8"/>
      <c r="D28" s="8"/>
      <c r="E28" s="8"/>
    </row>
    <row r="29" spans="1:5" x14ac:dyDescent="0.25">
      <c r="A29" s="3"/>
      <c r="B29" s="6" t="s">
        <v>50</v>
      </c>
      <c r="C29" s="8"/>
      <c r="D29" s="8"/>
      <c r="E29" s="8"/>
    </row>
    <row r="30" spans="1:5" x14ac:dyDescent="0.25">
      <c r="A30" s="3"/>
      <c r="B30" s="8"/>
      <c r="C30" s="8"/>
      <c r="D30" s="8"/>
      <c r="E30" s="8"/>
    </row>
    <row r="31" spans="1:5" x14ac:dyDescent="0.25">
      <c r="A31" s="3"/>
      <c r="B31" s="8"/>
      <c r="C31" s="8"/>
      <c r="D31" s="8"/>
      <c r="E31" s="8"/>
    </row>
    <row r="32" spans="1:5" x14ac:dyDescent="0.25">
      <c r="A32" s="12">
        <v>8</v>
      </c>
      <c r="B32" s="66" t="s">
        <v>321</v>
      </c>
      <c r="C32" s="8"/>
      <c r="D32" s="8"/>
      <c r="E32" s="8"/>
    </row>
    <row r="33" spans="1:5" x14ac:dyDescent="0.25">
      <c r="A33" s="3"/>
      <c r="B33" s="66" t="s">
        <v>60</v>
      </c>
      <c r="C33" s="8"/>
      <c r="D33" s="8"/>
      <c r="E33" s="8"/>
    </row>
    <row r="34" spans="1:5" x14ac:dyDescent="0.25">
      <c r="A34" s="3"/>
      <c r="B34" s="70"/>
      <c r="C34" s="8"/>
      <c r="D34" s="8"/>
      <c r="E34" s="8"/>
    </row>
    <row r="35" spans="1:5" x14ac:dyDescent="0.25">
      <c r="A35" s="3">
        <v>9</v>
      </c>
      <c r="B35" s="70" t="s">
        <v>322</v>
      </c>
      <c r="C35" s="8"/>
      <c r="D35" s="8"/>
      <c r="E35" s="8"/>
    </row>
    <row r="36" spans="1:5" x14ac:dyDescent="0.25">
      <c r="A36" s="3"/>
      <c r="B36" s="6" t="s">
        <v>61</v>
      </c>
      <c r="C36" s="8"/>
      <c r="D36" s="8"/>
      <c r="E36" s="8"/>
    </row>
    <row r="39" spans="1:5" x14ac:dyDescent="0.25">
      <c r="B39" s="64" t="s">
        <v>362</v>
      </c>
    </row>
    <row r="40" spans="1:5" s="8" customFormat="1" x14ac:dyDescent="0.25">
      <c r="A40" s="3"/>
      <c r="B40" s="64"/>
    </row>
    <row r="41" spans="1:5" x14ac:dyDescent="0.25">
      <c r="B41" s="5" t="s">
        <v>372</v>
      </c>
    </row>
    <row r="42" spans="1:5" x14ac:dyDescent="0.25">
      <c r="B42" s="63" t="s">
        <v>11</v>
      </c>
    </row>
    <row r="44" spans="1:5" x14ac:dyDescent="0.25">
      <c r="B44" s="5" t="s">
        <v>364</v>
      </c>
    </row>
    <row r="45" spans="1:5" x14ac:dyDescent="0.25">
      <c r="B45" s="63" t="s">
        <v>363</v>
      </c>
    </row>
    <row r="47" spans="1:5" x14ac:dyDescent="0.25">
      <c r="B47" s="5" t="s">
        <v>365</v>
      </c>
    </row>
    <row r="48" spans="1:5" x14ac:dyDescent="0.25">
      <c r="B48" s="63" t="s">
        <v>12</v>
      </c>
    </row>
    <row r="50" spans="2:2" x14ac:dyDescent="0.25">
      <c r="B50" s="5" t="s">
        <v>366</v>
      </c>
    </row>
    <row r="51" spans="2:2" x14ac:dyDescent="0.25">
      <c r="B51" s="63" t="s">
        <v>367</v>
      </c>
    </row>
    <row r="53" spans="2:2" x14ac:dyDescent="0.25">
      <c r="B53" s="197"/>
    </row>
    <row r="54" spans="2:2" x14ac:dyDescent="0.25">
      <c r="B54" s="63"/>
    </row>
  </sheetData>
  <hyperlinks>
    <hyperlink ref="B42" r:id="rId1"/>
    <hyperlink ref="B45" r:id="rId2"/>
  </hyperlinks>
  <pageMargins left="0.7" right="0.7" top="0.75" bottom="0.75" header="0.3" footer="0.3"/>
  <pageSetup paperSize="9" scale="63"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Lue tämä</vt:lpstr>
      <vt:lpstr>Yhteenveto</vt:lpstr>
      <vt:lpstr>Perustiedot</vt:lpstr>
      <vt:lpstr>Energian tuotanto,hankinta,jake</vt:lpstr>
      <vt:lpstr>Ylläpito ja investoinnit</vt:lpstr>
      <vt:lpstr>Prosessit</vt:lpstr>
      <vt:lpstr>Prosessien apujärjestelmät</vt:lpstr>
      <vt:lpstr>Kiinteistöt</vt:lpstr>
      <vt:lpstr>Esimerkit</vt:lpstr>
      <vt:lpstr>'Energian tuotanto,hankinta,jake'!Print_Area</vt:lpstr>
      <vt:lpstr>'Prosessien apujärjestelmät'!Print_Area</vt:lpstr>
      <vt:lpstr>'Energian tuotanto,hankinta,jake'!Print_Titles</vt:lpstr>
      <vt:lpstr>Kiinteistöt!Print_Titles</vt:lpstr>
      <vt:lpstr>'Prosessien apujärjestelmät'!Print_Titles</vt:lpstr>
      <vt:lpstr>Prosessit!Print_Titles</vt:lpstr>
      <vt:lpstr>'Ylläpito ja investoinnit'!Print_Titles</vt:lpstr>
    </vt:vector>
  </TitlesOfParts>
  <Company>WIS Consulting Oy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Motiva Oy Puutuoteteollisuus Tarkistuslista 2014</dc:title>
  <dc:creator>motiva@motiva.fi</dc:creator>
  <cp:lastModifiedBy>Minna Mattsson</cp:lastModifiedBy>
  <cp:lastPrinted>2014-04-04T07:54:21Z</cp:lastPrinted>
  <dcterms:created xsi:type="dcterms:W3CDTF">2012-11-28T06:10:35Z</dcterms:created>
  <dcterms:modified xsi:type="dcterms:W3CDTF">2014-06-16T09:35:28Z</dcterms:modified>
</cp:coreProperties>
</file>