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9"/>
  <workbookPr/>
  <mc:AlternateContent xmlns:mc="http://schemas.openxmlformats.org/markup-compatibility/2006">
    <mc:Choice Requires="x15">
      <x15ac:absPath xmlns:x15ac="http://schemas.microsoft.com/office/spreadsheetml/2010/11/ac" url="https://motivaoy.sharepoint.com/sites/KAT-tiimi/Jaetut asiakirjat/Kehitys/Työkalut/Taloudellisen kannattavuuden laskuri/"/>
    </mc:Choice>
  </mc:AlternateContent>
  <xr:revisionPtr revIDLastSave="0" documentId="8_{CD164E54-4F16-42F1-8677-059D7B3BAAD5}" xr6:coauthVersionLast="47" xr6:coauthVersionMax="47" xr10:uidLastSave="{00000000-0000-0000-0000-000000000000}"/>
  <workbookProtection workbookAlgorithmName="SHA-512" workbookHashValue="FykSNDavjyAKXBrZ7M3wXU9MtRm0rObgkK7ZtluzbXB4EciLbyqWHk+F5v3Pxu53igh6EohpXT9hCZdwj2rKDg==" workbookSaltValue="1VkA60NjmmYJwx9huiUhsg==" workbookSpinCount="100000" lockStructure="1"/>
  <bookViews>
    <workbookView xWindow="28680" yWindow="-120" windowWidth="29040" windowHeight="15720" xr2:uid="{F0C8EE7E-1D15-4BD7-AB37-061FA2D87180}"/>
  </bookViews>
  <sheets>
    <sheet name="Laskuri" sheetId="1" r:id="rId1"/>
    <sheet name="Laskenta" sheetId="2" state="hidden" r:id="rId2"/>
  </sheets>
  <definedNames>
    <definedName name="Energialaji_1">Laskenta!$B$2:$B$20</definedName>
    <definedName name="Energialaji_2">Laskenta!$C$3:$C$20</definedName>
    <definedName name="Energialaji_3">Laskenta!$D$3:$D$20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3" i="1" l="1"/>
  <c r="D34" i="1"/>
  <c r="I5" i="2" l="1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6" i="2"/>
  <c r="I77" i="2"/>
  <c r="I78" i="2"/>
  <c r="I79" i="2"/>
  <c r="I80" i="2"/>
  <c r="I81" i="2"/>
  <c r="I82" i="2"/>
  <c r="I83" i="2"/>
  <c r="I84" i="2"/>
  <c r="I85" i="2"/>
  <c r="I86" i="2"/>
  <c r="I87" i="2"/>
  <c r="I88" i="2"/>
  <c r="I89" i="2"/>
  <c r="I90" i="2"/>
  <c r="I91" i="2"/>
  <c r="I92" i="2"/>
  <c r="I93" i="2"/>
  <c r="I94" i="2"/>
  <c r="I95" i="2"/>
  <c r="I96" i="2"/>
  <c r="I97" i="2"/>
  <c r="I98" i="2"/>
  <c r="I99" i="2"/>
  <c r="I100" i="2"/>
  <c r="I101" i="2"/>
  <c r="I102" i="2"/>
  <c r="I103" i="2"/>
  <c r="I4" i="2"/>
  <c r="L4" i="2" l="1"/>
  <c r="L5" i="2"/>
  <c r="L6" i="2"/>
  <c r="L7" i="2"/>
  <c r="L8" i="2"/>
  <c r="L9" i="2"/>
  <c r="L10" i="2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L33" i="2"/>
  <c r="L34" i="2"/>
  <c r="L35" i="2"/>
  <c r="L36" i="2"/>
  <c r="L37" i="2"/>
  <c r="L38" i="2"/>
  <c r="L39" i="2"/>
  <c r="L40" i="2"/>
  <c r="L41" i="2"/>
  <c r="L42" i="2"/>
  <c r="L43" i="2"/>
  <c r="L44" i="2"/>
  <c r="L45" i="2"/>
  <c r="L46" i="2"/>
  <c r="L47" i="2"/>
  <c r="L48" i="2"/>
  <c r="L49" i="2"/>
  <c r="L50" i="2"/>
  <c r="L51" i="2"/>
  <c r="L52" i="2"/>
  <c r="L53" i="2"/>
  <c r="L54" i="2"/>
  <c r="L55" i="2"/>
  <c r="L56" i="2"/>
  <c r="L57" i="2"/>
  <c r="L58" i="2"/>
  <c r="L59" i="2"/>
  <c r="L60" i="2"/>
  <c r="L61" i="2"/>
  <c r="L62" i="2"/>
  <c r="L63" i="2"/>
  <c r="L64" i="2"/>
  <c r="L65" i="2"/>
  <c r="L66" i="2"/>
  <c r="L67" i="2"/>
  <c r="L68" i="2"/>
  <c r="L69" i="2"/>
  <c r="L70" i="2"/>
  <c r="L71" i="2"/>
  <c r="L72" i="2"/>
  <c r="L73" i="2"/>
  <c r="L74" i="2"/>
  <c r="L75" i="2"/>
  <c r="L76" i="2"/>
  <c r="L77" i="2"/>
  <c r="L78" i="2"/>
  <c r="L79" i="2"/>
  <c r="L80" i="2"/>
  <c r="L81" i="2"/>
  <c r="L82" i="2"/>
  <c r="L83" i="2"/>
  <c r="L84" i="2"/>
  <c r="L85" i="2"/>
  <c r="L86" i="2"/>
  <c r="L87" i="2"/>
  <c r="L88" i="2"/>
  <c r="L89" i="2"/>
  <c r="L90" i="2"/>
  <c r="L91" i="2"/>
  <c r="L92" i="2"/>
  <c r="L93" i="2"/>
  <c r="L94" i="2"/>
  <c r="L95" i="2"/>
  <c r="L96" i="2"/>
  <c r="L97" i="2"/>
  <c r="L98" i="2"/>
  <c r="L99" i="2"/>
  <c r="L100" i="2"/>
  <c r="L101" i="2"/>
  <c r="L102" i="2"/>
  <c r="L103" i="2"/>
  <c r="L3" i="2"/>
  <c r="J4" i="2"/>
  <c r="J5" i="2"/>
  <c r="J6" i="2"/>
  <c r="J7" i="2"/>
  <c r="J8" i="2"/>
  <c r="J9" i="2"/>
  <c r="J10" i="2"/>
  <c r="J11" i="2"/>
  <c r="J12" i="2"/>
  <c r="J13" i="2"/>
  <c r="K13" i="2" s="1"/>
  <c r="J14" i="2"/>
  <c r="J15" i="2"/>
  <c r="J16" i="2"/>
  <c r="J17" i="2"/>
  <c r="J18" i="2"/>
  <c r="J19" i="2"/>
  <c r="J20" i="2"/>
  <c r="J21" i="2"/>
  <c r="J22" i="2"/>
  <c r="J23" i="2"/>
  <c r="J24" i="2"/>
  <c r="J25" i="2"/>
  <c r="J26" i="2"/>
  <c r="J27" i="2"/>
  <c r="J28" i="2"/>
  <c r="J29" i="2"/>
  <c r="J30" i="2"/>
  <c r="J31" i="2"/>
  <c r="J32" i="2"/>
  <c r="J33" i="2"/>
  <c r="J34" i="2"/>
  <c r="J35" i="2"/>
  <c r="J36" i="2"/>
  <c r="J37" i="2"/>
  <c r="J38" i="2"/>
  <c r="J39" i="2"/>
  <c r="J40" i="2"/>
  <c r="J41" i="2"/>
  <c r="J42" i="2"/>
  <c r="J43" i="2"/>
  <c r="J44" i="2"/>
  <c r="J45" i="2"/>
  <c r="J46" i="2"/>
  <c r="J47" i="2"/>
  <c r="J48" i="2"/>
  <c r="J49" i="2"/>
  <c r="J50" i="2"/>
  <c r="J51" i="2"/>
  <c r="J52" i="2"/>
  <c r="J53" i="2"/>
  <c r="J54" i="2"/>
  <c r="J55" i="2"/>
  <c r="J56" i="2"/>
  <c r="J57" i="2"/>
  <c r="J58" i="2"/>
  <c r="J59" i="2"/>
  <c r="J60" i="2"/>
  <c r="J61" i="2"/>
  <c r="J62" i="2"/>
  <c r="J63" i="2"/>
  <c r="J64" i="2"/>
  <c r="J65" i="2"/>
  <c r="J66" i="2"/>
  <c r="J67" i="2"/>
  <c r="J68" i="2"/>
  <c r="J69" i="2"/>
  <c r="J70" i="2"/>
  <c r="J71" i="2"/>
  <c r="J72" i="2"/>
  <c r="J73" i="2"/>
  <c r="J74" i="2"/>
  <c r="J75" i="2"/>
  <c r="J76" i="2"/>
  <c r="J77" i="2"/>
  <c r="J78" i="2"/>
  <c r="J79" i="2"/>
  <c r="J80" i="2"/>
  <c r="J81" i="2"/>
  <c r="J82" i="2"/>
  <c r="J83" i="2"/>
  <c r="J84" i="2"/>
  <c r="J85" i="2"/>
  <c r="J86" i="2"/>
  <c r="J87" i="2"/>
  <c r="J88" i="2"/>
  <c r="J89" i="2"/>
  <c r="J90" i="2"/>
  <c r="J91" i="2"/>
  <c r="J92" i="2"/>
  <c r="J93" i="2"/>
  <c r="J94" i="2"/>
  <c r="M94" i="2" s="1"/>
  <c r="J95" i="2"/>
  <c r="J96" i="2"/>
  <c r="J97" i="2"/>
  <c r="J98" i="2"/>
  <c r="J99" i="2"/>
  <c r="J100" i="2"/>
  <c r="J101" i="2"/>
  <c r="J102" i="2"/>
  <c r="J103" i="2"/>
  <c r="I3" i="2"/>
  <c r="K3" i="2" s="1"/>
  <c r="D35" i="1"/>
  <c r="M80" i="2" l="1"/>
  <c r="M66" i="2"/>
  <c r="M52" i="2"/>
  <c r="M24" i="2"/>
  <c r="M38" i="2"/>
  <c r="M71" i="2"/>
  <c r="M70" i="2"/>
  <c r="M3" i="2"/>
  <c r="N3" i="2" s="1"/>
  <c r="M10" i="2"/>
  <c r="M99" i="2"/>
  <c r="M85" i="2"/>
  <c r="M37" i="2"/>
  <c r="M36" i="2"/>
  <c r="M63" i="2"/>
  <c r="M49" i="2"/>
  <c r="M35" i="2"/>
  <c r="M21" i="2"/>
  <c r="M7" i="2"/>
  <c r="M51" i="2"/>
  <c r="M64" i="2"/>
  <c r="M48" i="2"/>
  <c r="M34" i="2"/>
  <c r="M20" i="2"/>
  <c r="M6" i="2"/>
  <c r="M50" i="2"/>
  <c r="M62" i="2"/>
  <c r="M103" i="2"/>
  <c r="M89" i="2"/>
  <c r="M75" i="2"/>
  <c r="M61" i="2"/>
  <c r="M47" i="2"/>
  <c r="M33" i="2"/>
  <c r="M19" i="2"/>
  <c r="M5" i="2"/>
  <c r="M79" i="2"/>
  <c r="M102" i="2"/>
  <c r="M88" i="2"/>
  <c r="M74" i="2"/>
  <c r="M60" i="2"/>
  <c r="M46" i="2"/>
  <c r="M32" i="2"/>
  <c r="K18" i="2"/>
  <c r="M4" i="2"/>
  <c r="M23" i="2"/>
  <c r="M78" i="2"/>
  <c r="M76" i="2"/>
  <c r="M101" i="2"/>
  <c r="M87" i="2"/>
  <c r="M73" i="2"/>
  <c r="M59" i="2"/>
  <c r="M45" i="2"/>
  <c r="M31" i="2"/>
  <c r="M17" i="2"/>
  <c r="M22" i="2"/>
  <c r="M90" i="2"/>
  <c r="M100" i="2"/>
  <c r="M86" i="2"/>
  <c r="M72" i="2"/>
  <c r="M58" i="2"/>
  <c r="M44" i="2"/>
  <c r="M30" i="2"/>
  <c r="M16" i="2"/>
  <c r="M93" i="2"/>
  <c r="M8" i="2"/>
  <c r="M57" i="2"/>
  <c r="M43" i="2"/>
  <c r="M29" i="2"/>
  <c r="M15" i="2"/>
  <c r="M9" i="2"/>
  <c r="M92" i="2"/>
  <c r="M77" i="2"/>
  <c r="M98" i="2"/>
  <c r="M84" i="2"/>
  <c r="M56" i="2"/>
  <c r="M42" i="2"/>
  <c r="M28" i="2"/>
  <c r="M14" i="2"/>
  <c r="M91" i="2"/>
  <c r="M97" i="2"/>
  <c r="M83" i="2"/>
  <c r="M69" i="2"/>
  <c r="M55" i="2"/>
  <c r="M41" i="2"/>
  <c r="M27" i="2"/>
  <c r="M13" i="2"/>
  <c r="M65" i="2"/>
  <c r="M96" i="2"/>
  <c r="M82" i="2"/>
  <c r="M68" i="2"/>
  <c r="M54" i="2"/>
  <c r="M40" i="2"/>
  <c r="M26" i="2"/>
  <c r="M12" i="2"/>
  <c r="M95" i="2"/>
  <c r="M81" i="2"/>
  <c r="M67" i="2"/>
  <c r="M53" i="2"/>
  <c r="M39" i="2"/>
  <c r="M25" i="2"/>
  <c r="M11" i="2"/>
  <c r="M18" i="2"/>
  <c r="K11" i="2"/>
  <c r="K25" i="2"/>
  <c r="K39" i="2"/>
  <c r="K53" i="2"/>
  <c r="K81" i="2"/>
  <c r="K67" i="2"/>
  <c r="K32" i="2"/>
  <c r="K46" i="2"/>
  <c r="K60" i="2"/>
  <c r="K74" i="2"/>
  <c r="K88" i="2"/>
  <c r="K102" i="2"/>
  <c r="K27" i="2"/>
  <c r="K41" i="2"/>
  <c r="K14" i="2"/>
  <c r="K28" i="2"/>
  <c r="K42" i="2"/>
  <c r="K56" i="2"/>
  <c r="K70" i="2"/>
  <c r="K84" i="2"/>
  <c r="K98" i="2"/>
  <c r="K15" i="2"/>
  <c r="K29" i="2"/>
  <c r="K43" i="2"/>
  <c r="K57" i="2"/>
  <c r="K71" i="2"/>
  <c r="K85" i="2"/>
  <c r="K99" i="2"/>
  <c r="K26" i="2"/>
  <c r="K96" i="2"/>
  <c r="K31" i="2"/>
  <c r="K101" i="2"/>
  <c r="K30" i="2"/>
  <c r="K7" i="2"/>
  <c r="K35" i="2"/>
  <c r="K49" i="2"/>
  <c r="K63" i="2"/>
  <c r="K82" i="2"/>
  <c r="K17" i="2"/>
  <c r="K45" i="2"/>
  <c r="K59" i="2"/>
  <c r="K73" i="2"/>
  <c r="K87" i="2"/>
  <c r="K8" i="2"/>
  <c r="K22" i="2"/>
  <c r="K36" i="2"/>
  <c r="K50" i="2"/>
  <c r="K64" i="2"/>
  <c r="K78" i="2"/>
  <c r="K92" i="2"/>
  <c r="K16" i="2"/>
  <c r="K77" i="2"/>
  <c r="K86" i="2"/>
  <c r="K54" i="2"/>
  <c r="K9" i="2"/>
  <c r="K23" i="2"/>
  <c r="K37" i="2"/>
  <c r="K51" i="2"/>
  <c r="K65" i="2"/>
  <c r="K79" i="2"/>
  <c r="K93" i="2"/>
  <c r="K21" i="2"/>
  <c r="K91" i="2"/>
  <c r="K40" i="2"/>
  <c r="K5" i="2"/>
  <c r="K19" i="2"/>
  <c r="K33" i="2"/>
  <c r="K47" i="2"/>
  <c r="K61" i="2"/>
  <c r="K75" i="2"/>
  <c r="K89" i="2"/>
  <c r="K103" i="2"/>
  <c r="K72" i="2"/>
  <c r="K68" i="2"/>
  <c r="K10" i="2"/>
  <c r="K24" i="2"/>
  <c r="K38" i="2"/>
  <c r="K52" i="2"/>
  <c r="K66" i="2"/>
  <c r="K80" i="2"/>
  <c r="K94" i="2"/>
  <c r="K44" i="2"/>
  <c r="K58" i="2"/>
  <c r="K12" i="2"/>
  <c r="K4" i="2"/>
  <c r="K6" i="2"/>
  <c r="K20" i="2"/>
  <c r="K34" i="2"/>
  <c r="K48" i="2"/>
  <c r="K95" i="2"/>
  <c r="K55" i="2"/>
  <c r="K62" i="2"/>
  <c r="K69" i="2"/>
  <c r="K76" i="2"/>
  <c r="K83" i="2"/>
  <c r="K90" i="2"/>
  <c r="K97" i="2"/>
  <c r="K100" i="2"/>
  <c r="N4" i="2" l="1"/>
  <c r="D37" i="1"/>
  <c r="N5" i="2" l="1"/>
  <c r="N6" i="2" s="1"/>
  <c r="N7" i="2" s="1"/>
  <c r="N8" i="2" s="1"/>
  <c r="N9" i="2" s="1"/>
  <c r="N10" i="2" s="1"/>
  <c r="N11" i="2" s="1"/>
  <c r="N12" i="2" s="1"/>
  <c r="N13" i="2" s="1"/>
  <c r="N14" i="2" s="1"/>
  <c r="N15" i="2" l="1"/>
  <c r="N16" i="2" s="1"/>
  <c r="N17" i="2" s="1"/>
  <c r="N18" i="2" s="1"/>
  <c r="N19" i="2" s="1"/>
  <c r="N20" i="2" s="1"/>
  <c r="N21" i="2" s="1"/>
  <c r="N22" i="2" s="1"/>
  <c r="N23" i="2" s="1"/>
  <c r="N24" i="2" l="1"/>
  <c r="N25" i="2" l="1"/>
  <c r="N26" i="2" s="1"/>
  <c r="N27" i="2" s="1"/>
  <c r="N28" i="2" s="1"/>
  <c r="N29" i="2" s="1"/>
  <c r="N30" i="2" s="1"/>
  <c r="N31" i="2" s="1"/>
  <c r="N32" i="2" s="1"/>
  <c r="N33" i="2" s="1"/>
  <c r="N34" i="2" l="1"/>
  <c r="D36" i="1"/>
  <c r="N35" i="2" l="1"/>
  <c r="N36" i="2" s="1"/>
  <c r="N37" i="2" s="1"/>
  <c r="N38" i="2" s="1"/>
  <c r="N39" i="2" s="1"/>
  <c r="N40" i="2" s="1"/>
  <c r="N41" i="2" s="1"/>
  <c r="N42" i="2" s="1"/>
  <c r="N43" i="2" s="1"/>
  <c r="N44" i="2" s="1"/>
  <c r="N45" i="2" s="1"/>
  <c r="N46" i="2" s="1"/>
  <c r="N47" i="2" s="1"/>
  <c r="N48" i="2" s="1"/>
  <c r="N49" i="2" s="1"/>
  <c r="N50" i="2" s="1"/>
  <c r="N51" i="2" s="1"/>
  <c r="N52" i="2" s="1"/>
  <c r="N53" i="2" s="1"/>
  <c r="N54" i="2" s="1"/>
  <c r="N55" i="2" s="1"/>
  <c r="N56" i="2" s="1"/>
  <c r="N57" i="2" s="1"/>
  <c r="N58" i="2" s="1"/>
  <c r="N59" i="2" s="1"/>
  <c r="N60" i="2" s="1"/>
  <c r="N61" i="2" s="1"/>
  <c r="N62" i="2" s="1"/>
  <c r="N63" i="2" s="1"/>
  <c r="N64" i="2" s="1"/>
  <c r="N65" i="2" s="1"/>
  <c r="N66" i="2" s="1"/>
  <c r="N67" i="2" s="1"/>
  <c r="N68" i="2" s="1"/>
  <c r="N69" i="2" s="1"/>
  <c r="N70" i="2" s="1"/>
  <c r="N71" i="2" s="1"/>
  <c r="N72" i="2" s="1"/>
  <c r="N73" i="2" s="1"/>
  <c r="N74" i="2" s="1"/>
  <c r="N75" i="2" s="1"/>
  <c r="N76" i="2" s="1"/>
  <c r="N77" i="2" s="1"/>
  <c r="N78" i="2" s="1"/>
  <c r="N79" i="2" s="1"/>
  <c r="N80" i="2" s="1"/>
  <c r="N81" i="2" s="1"/>
  <c r="N82" i="2" s="1"/>
  <c r="N83" i="2" s="1"/>
  <c r="N84" i="2" s="1"/>
  <c r="N85" i="2" s="1"/>
  <c r="N86" i="2" s="1"/>
  <c r="N87" i="2" s="1"/>
  <c r="N88" i="2" s="1"/>
  <c r="N89" i="2" s="1"/>
  <c r="N90" i="2" s="1"/>
  <c r="N91" i="2" s="1"/>
  <c r="N92" i="2" s="1"/>
  <c r="N93" i="2" s="1"/>
  <c r="N94" i="2" s="1"/>
  <c r="N95" i="2" s="1"/>
  <c r="N96" i="2" s="1"/>
  <c r="N97" i="2" s="1"/>
  <c r="N98" i="2" s="1"/>
  <c r="N99" i="2" s="1"/>
  <c r="N100" i="2" s="1"/>
  <c r="N101" i="2" s="1"/>
  <c r="N102" i="2" s="1"/>
  <c r="N103" i="2" s="1"/>
  <c r="T3" i="2" l="1"/>
</calcChain>
</file>

<file path=xl/sharedStrings.xml><?xml version="1.0" encoding="utf-8"?>
<sst xmlns="http://schemas.openxmlformats.org/spreadsheetml/2006/main" count="265" uniqueCount="67">
  <si>
    <t>TOIMENPITEEN TALOUDELLINEN KANNATTAVUUS</t>
  </si>
  <si>
    <t>HANKKEEN KUVAUS:</t>
  </si>
  <si>
    <t>PÄIVÄMÄÄRÄ/TEKIJÄ:</t>
  </si>
  <si>
    <t>LASKENTA-ARVOT</t>
  </si>
  <si>
    <t>Tarkasteluaika (max 30 vuotta)</t>
  </si>
  <si>
    <t>a</t>
  </si>
  <si>
    <t>Reaalinen laskentakorko, %</t>
  </si>
  <si>
    <t>TOIMENPITEEN SÄÄSTÖVAIKUTUKSET</t>
  </si>
  <si>
    <t>Energialaji 1</t>
  </si>
  <si>
    <t>Energian säästö</t>
  </si>
  <si>
    <t>MWh/a</t>
  </si>
  <si>
    <t>Yksikkö hinta</t>
  </si>
  <si>
    <t>€/MWh</t>
  </si>
  <si>
    <t>Energian hinnan nousu, %</t>
  </si>
  <si>
    <t>/a</t>
  </si>
  <si>
    <t>Energialaji 2</t>
  </si>
  <si>
    <t>Energialaji 3</t>
  </si>
  <si>
    <t>Vesi</t>
  </si>
  <si>
    <t>Säästö</t>
  </si>
  <si>
    <t>m³/a</t>
  </si>
  <si>
    <t>Hinta</t>
  </si>
  <si>
    <t>€/m³</t>
  </si>
  <si>
    <t>Veden hinnan nousu, %</t>
  </si>
  <si>
    <t>Muut kuin energiaan liittyvät säästöt vuositasolla</t>
  </si>
  <si>
    <t>€/a</t>
  </si>
  <si>
    <t>TOIMENPITEEN KUSTANNUKSET</t>
  </si>
  <si>
    <t>Investoinnin suuruus</t>
  </si>
  <si>
    <t>€</t>
  </si>
  <si>
    <t>Huolto- ja korjauskustannukset vuosittain</t>
  </si>
  <si>
    <t>Kertaluonteinen huolto- ja korjauskustannukset</t>
  </si>
  <si>
    <t>Huolto- ja korjauskustannuksen toteutusvuosi</t>
  </si>
  <si>
    <t>TALOUDELLISET TUNNUSLUVUT LASKENNAN TULOKSENA</t>
  </si>
  <si>
    <t>Energia- ja vesikustannusten sekä muiden kustannusten nettosäästöt vuodessa</t>
  </si>
  <si>
    <t>Toimenpiteen nettosäästö vuodessa</t>
  </si>
  <si>
    <t>Suora takaisinmaksuaika</t>
  </si>
  <si>
    <t>Nettonykyarvo</t>
  </si>
  <si>
    <t>Sisäinen korkokanta</t>
  </si>
  <si>
    <t>NETTONYKYARVON KUVAAJA:</t>
  </si>
  <si>
    <t>Kulutuksen yksikkö</t>
  </si>
  <si>
    <t>Kustannusten yksikkö</t>
  </si>
  <si>
    <t>Vuosi</t>
  </si>
  <si>
    <t>Investoinnit vuosittain €</t>
  </si>
  <si>
    <t>Säästöt vuodessa €</t>
  </si>
  <si>
    <t>Nettosäästö €</t>
  </si>
  <si>
    <t>Diskonttaustekijä</t>
  </si>
  <si>
    <t>Diskontattu säästö €</t>
  </si>
  <si>
    <t>NPV</t>
  </si>
  <si>
    <t>Feikki X akseli</t>
  </si>
  <si>
    <t>-</t>
  </si>
  <si>
    <t>#N/A</t>
  </si>
  <si>
    <t>Kaukolämpö</t>
  </si>
  <si>
    <t>Höyry</t>
  </si>
  <si>
    <t>Sähkö</t>
  </si>
  <si>
    <t xml:space="preserve">Raskas polttoöljy </t>
  </si>
  <si>
    <t>Kevyt polttoöljy</t>
  </si>
  <si>
    <t>Maakaasu</t>
  </si>
  <si>
    <t xml:space="preserve">Nestekaasu </t>
  </si>
  <si>
    <t xml:space="preserve">Turve </t>
  </si>
  <si>
    <t xml:space="preserve">Kivihiili </t>
  </si>
  <si>
    <t xml:space="preserve">Koksi </t>
  </si>
  <si>
    <t>Prosessikaasu</t>
  </si>
  <si>
    <t>PuuHake</t>
  </si>
  <si>
    <t>Puupelletti</t>
  </si>
  <si>
    <t>Muu puuperäinen polttoaine</t>
  </si>
  <si>
    <t>Muu uusiutuva polttoaine</t>
  </si>
  <si>
    <t>Muu fossiilinen polttoaine</t>
  </si>
  <si>
    <t>Kaukojäähdytys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</si>
</sst>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-* #,##0\ &quot;€&quot;_-;\-* #,##0\ &quot;€&quot;_-;_-* &quot;-&quot;\ &quot;€&quot;_-;_-@_-"/>
    <numFmt numFmtId="44" formatCode="_-* #,##0.00\ &quot;€&quot;_-;\-* #,##0.00\ &quot;€&quot;_-;_-* &quot;-&quot;??\ &quot;€&quot;_-;_-@_-"/>
    <numFmt numFmtId="164" formatCode="#,##0\ &quot;€&quot;"/>
    <numFmt numFmtId="165" formatCode="0.0"/>
    <numFmt numFmtId="166" formatCode="#,##0.0"/>
    <numFmt numFmtId="167" formatCode="#,##0.0_ ;\-#,##0.0\ "/>
  </numFmts>
  <fonts count="1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3"/>
      <color theme="1"/>
      <name val="Arial"/>
      <family val="2"/>
    </font>
    <font>
      <sz val="12"/>
      <color theme="1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  <font>
      <b/>
      <sz val="11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47C9C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E4BA1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3" borderId="0">
      <alignment horizontal="right"/>
      <protection locked="0"/>
    </xf>
  </cellStyleXfs>
  <cellXfs count="71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3" fontId="0" fillId="0" borderId="0" xfId="0" applyNumberFormat="1"/>
    <xf numFmtId="1" fontId="0" fillId="0" borderId="0" xfId="0" applyNumberFormat="1"/>
    <xf numFmtId="2" fontId="0" fillId="0" borderId="0" xfId="0" applyNumberFormat="1"/>
    <xf numFmtId="164" fontId="0" fillId="0" borderId="0" xfId="0" applyNumberFormat="1"/>
    <xf numFmtId="0" fontId="3" fillId="0" borderId="0" xfId="0" applyFont="1"/>
    <xf numFmtId="0" fontId="4" fillId="0" borderId="0" xfId="0" applyFont="1"/>
    <xf numFmtId="0" fontId="6" fillId="2" borderId="2" xfId="0" applyFont="1" applyFill="1" applyBorder="1"/>
    <xf numFmtId="0" fontId="8" fillId="2" borderId="4" xfId="0" applyFont="1" applyFill="1" applyBorder="1"/>
    <xf numFmtId="0" fontId="6" fillId="2" borderId="10" xfId="0" applyFont="1" applyFill="1" applyBorder="1"/>
    <xf numFmtId="0" fontId="8" fillId="2" borderId="11" xfId="0" applyFont="1" applyFill="1" applyBorder="1"/>
    <xf numFmtId="0" fontId="9" fillId="7" borderId="10" xfId="0" applyFont="1" applyFill="1" applyBorder="1"/>
    <xf numFmtId="0" fontId="9" fillId="7" borderId="0" xfId="0" applyFont="1" applyFill="1"/>
    <xf numFmtId="0" fontId="9" fillId="7" borderId="11" xfId="0" applyFont="1" applyFill="1" applyBorder="1"/>
    <xf numFmtId="0" fontId="6" fillId="2" borderId="0" xfId="0" applyFont="1" applyFill="1"/>
    <xf numFmtId="1" fontId="10" fillId="3" borderId="0" xfId="0" applyNumberFormat="1" applyFont="1" applyFill="1" applyProtection="1">
      <protection locked="0"/>
    </xf>
    <xf numFmtId="0" fontId="6" fillId="2" borderId="11" xfId="0" applyFont="1" applyFill="1" applyBorder="1"/>
    <xf numFmtId="0" fontId="6" fillId="2" borderId="5" xfId="0" applyFont="1" applyFill="1" applyBorder="1"/>
    <xf numFmtId="0" fontId="6" fillId="2" borderId="1" xfId="0" applyFont="1" applyFill="1" applyBorder="1"/>
    <xf numFmtId="10" fontId="10" fillId="3" borderId="1" xfId="2" applyNumberFormat="1" applyFont="1" applyFill="1" applyBorder="1" applyProtection="1">
      <protection locked="0"/>
    </xf>
    <xf numFmtId="0" fontId="6" fillId="2" borderId="6" xfId="0" applyFont="1" applyFill="1" applyBorder="1"/>
    <xf numFmtId="0" fontId="6" fillId="0" borderId="0" xfId="0" applyFont="1"/>
    <xf numFmtId="0" fontId="6" fillId="6" borderId="12" xfId="0" applyFont="1" applyFill="1" applyBorder="1" applyProtection="1">
      <protection locked="0"/>
    </xf>
    <xf numFmtId="0" fontId="6" fillId="2" borderId="3" xfId="0" applyFont="1" applyFill="1" applyBorder="1" applyAlignment="1">
      <alignment horizontal="left"/>
    </xf>
    <xf numFmtId="166" fontId="10" fillId="3" borderId="3" xfId="0" applyNumberFormat="1" applyFont="1" applyFill="1" applyBorder="1" applyAlignment="1" applyProtection="1">
      <alignment horizontal="right"/>
      <protection locked="0"/>
    </xf>
    <xf numFmtId="0" fontId="6" fillId="2" borderId="4" xfId="0" applyFont="1" applyFill="1" applyBorder="1"/>
    <xf numFmtId="0" fontId="6" fillId="0" borderId="10" xfId="0" applyFont="1" applyBorder="1"/>
    <xf numFmtId="0" fontId="6" fillId="2" borderId="0" xfId="0" applyFont="1" applyFill="1" applyAlignment="1">
      <alignment horizontal="left"/>
    </xf>
    <xf numFmtId="166" fontId="10" fillId="3" borderId="0" xfId="1" applyNumberFormat="1" applyFont="1" applyFill="1" applyBorder="1" applyAlignment="1" applyProtection="1">
      <alignment horizontal="right"/>
      <protection locked="0"/>
    </xf>
    <xf numFmtId="10" fontId="10" fillId="3" borderId="0" xfId="0" applyNumberFormat="1" applyFont="1" applyFill="1" applyAlignment="1" applyProtection="1">
      <alignment horizontal="right"/>
      <protection locked="0"/>
    </xf>
    <xf numFmtId="0" fontId="6" fillId="6" borderId="13" xfId="0" applyFont="1" applyFill="1" applyBorder="1" applyProtection="1">
      <protection locked="0"/>
    </xf>
    <xf numFmtId="1" fontId="10" fillId="3" borderId="3" xfId="0" applyNumberFormat="1" applyFont="1" applyFill="1" applyBorder="1" applyProtection="1">
      <protection locked="0"/>
    </xf>
    <xf numFmtId="165" fontId="10" fillId="3" borderId="3" xfId="2" applyNumberFormat="1" applyFont="1" applyFill="1" applyBorder="1" applyProtection="1">
      <protection locked="0"/>
    </xf>
    <xf numFmtId="0" fontId="6" fillId="0" borderId="5" xfId="0" applyFont="1" applyBorder="1"/>
    <xf numFmtId="0" fontId="6" fillId="0" borderId="2" xfId="0" applyFont="1" applyBorder="1"/>
    <xf numFmtId="0" fontId="6" fillId="0" borderId="3" xfId="0" applyFont="1" applyBorder="1" applyAlignment="1">
      <alignment horizontal="left"/>
    </xf>
    <xf numFmtId="0" fontId="6" fillId="0" borderId="4" xfId="0" applyFont="1" applyBorder="1"/>
    <xf numFmtId="0" fontId="6" fillId="0" borderId="0" xfId="0" applyFont="1" applyAlignment="1">
      <alignment horizontal="left"/>
    </xf>
    <xf numFmtId="167" fontId="10" fillId="3" borderId="0" xfId="1" applyNumberFormat="1" applyFont="1" applyFill="1" applyBorder="1" applyAlignment="1" applyProtection="1">
      <alignment horizontal="right"/>
      <protection locked="0"/>
    </xf>
    <xf numFmtId="0" fontId="6" fillId="0" borderId="11" xfId="0" applyFont="1" applyBorder="1"/>
    <xf numFmtId="0" fontId="6" fillId="0" borderId="1" xfId="0" applyFont="1" applyBorder="1" applyAlignment="1">
      <alignment horizontal="left"/>
    </xf>
    <xf numFmtId="0" fontId="6" fillId="0" borderId="7" xfId="0" applyFont="1" applyBorder="1"/>
    <xf numFmtId="0" fontId="6" fillId="0" borderId="8" xfId="0" applyFont="1" applyBorder="1"/>
    <xf numFmtId="1" fontId="10" fillId="3" borderId="8" xfId="0" applyNumberFormat="1" applyFont="1" applyFill="1" applyBorder="1" applyProtection="1">
      <protection locked="0"/>
    </xf>
    <xf numFmtId="0" fontId="6" fillId="0" borderId="9" xfId="0" applyFont="1" applyBorder="1"/>
    <xf numFmtId="0" fontId="6" fillId="0" borderId="2" xfId="0" applyFont="1" applyBorder="1" applyAlignment="1">
      <alignment horizontal="left"/>
    </xf>
    <xf numFmtId="3" fontId="10" fillId="4" borderId="3" xfId="0" applyNumberFormat="1" applyFont="1" applyFill="1" applyBorder="1" applyProtection="1">
      <protection locked="0"/>
    </xf>
    <xf numFmtId="0" fontId="6" fillId="0" borderId="10" xfId="0" applyFont="1" applyBorder="1" applyAlignment="1">
      <alignment horizontal="left"/>
    </xf>
    <xf numFmtId="0" fontId="10" fillId="5" borderId="0" xfId="1" applyNumberFormat="1" applyFont="1" applyFill="1" applyBorder="1" applyProtection="1">
      <protection locked="0"/>
    </xf>
    <xf numFmtId="3" fontId="10" fillId="0" borderId="0" xfId="0" applyNumberFormat="1" applyFont="1" applyProtection="1">
      <protection locked="0"/>
    </xf>
    <xf numFmtId="42" fontId="10" fillId="5" borderId="0" xfId="1" applyNumberFormat="1" applyFont="1" applyFill="1" applyBorder="1" applyProtection="1">
      <protection locked="0"/>
    </xf>
    <xf numFmtId="0" fontId="6" fillId="0" borderId="5" xfId="0" applyFont="1" applyBorder="1" applyAlignment="1">
      <alignment horizontal="left"/>
    </xf>
    <xf numFmtId="3" fontId="10" fillId="5" borderId="1" xfId="0" applyNumberFormat="1" applyFont="1" applyFill="1" applyBorder="1" applyProtection="1">
      <protection locked="0"/>
    </xf>
    <xf numFmtId="0" fontId="6" fillId="0" borderId="6" xfId="0" applyFont="1" applyBorder="1"/>
    <xf numFmtId="2" fontId="6" fillId="0" borderId="0" xfId="0" applyNumberFormat="1" applyFont="1"/>
    <xf numFmtId="3" fontId="6" fillId="0" borderId="0" xfId="0" applyNumberFormat="1" applyFont="1"/>
    <xf numFmtId="10" fontId="6" fillId="0" borderId="1" xfId="0" applyNumberFormat="1" applyFont="1" applyBorder="1"/>
    <xf numFmtId="0" fontId="8" fillId="0" borderId="0" xfId="0" applyFont="1"/>
    <xf numFmtId="0" fontId="11" fillId="7" borderId="0" xfId="0" applyFont="1" applyFill="1"/>
    <xf numFmtId="3" fontId="6" fillId="0" borderId="3" xfId="0" applyNumberFormat="1" applyFont="1" applyBorder="1" applyAlignment="1">
      <alignment horizontal="right"/>
    </xf>
    <xf numFmtId="0" fontId="6" fillId="0" borderId="10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5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0" fillId="0" borderId="0" xfId="0" applyAlignment="1">
      <alignment horizontal="center"/>
    </xf>
    <xf numFmtId="0" fontId="7" fillId="3" borderId="3" xfId="0" applyFont="1" applyFill="1" applyBorder="1" applyAlignment="1" applyProtection="1">
      <alignment horizontal="left"/>
      <protection locked="0"/>
    </xf>
    <xf numFmtId="0" fontId="7" fillId="3" borderId="0" xfId="0" applyFont="1" applyFill="1" applyAlignment="1" applyProtection="1">
      <alignment horizontal="left"/>
      <protection locked="0"/>
    </xf>
    <xf numFmtId="0" fontId="6" fillId="0" borderId="5" xfId="0" applyFont="1" applyBorder="1" applyAlignment="1">
      <alignment horizontal="left"/>
    </xf>
    <xf numFmtId="0" fontId="6" fillId="0" borderId="1" xfId="0" applyFont="1" applyBorder="1" applyAlignment="1">
      <alignment horizontal="left"/>
    </xf>
  </cellXfs>
  <cellStyles count="4">
    <cellStyle name="Normaali" xfId="0" builtinId="0"/>
    <cellStyle name="Prosentti ilman merkkiä" xfId="3" xr:uid="{C2763AFF-485E-4BFF-A104-685E1E623C5E}"/>
    <cellStyle name="Prosenttia" xfId="2" builtinId="5"/>
    <cellStyle name="Valuut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i-FI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601709622362777"/>
          <c:y val="0.10104558475348362"/>
          <c:w val="0.85567520355817117"/>
          <c:h val="0.75723305094920912"/>
        </c:manualLayout>
      </c:layout>
      <c:scatterChart>
        <c:scatterStyle val="lineMarker"/>
        <c:varyColors val="0"/>
        <c:ser>
          <c:idx val="0"/>
          <c:order val="0"/>
          <c:tx>
            <c:v>Nettonykyarvo</c:v>
          </c:tx>
          <c:marker>
            <c:symbol val="none"/>
          </c:marker>
          <c:xVal>
            <c:numRef>
              <c:f>Laskenta!$H$3:$H$103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Laskenta!$N$3:$N$103</c:f>
              <c:numCache>
                <c:formatCode>#,##0\ "€"</c:formatCode>
                <c:ptCount val="1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483-42C3-B541-40EDF4B9C2D7}"/>
            </c:ext>
          </c:extLst>
        </c:ser>
        <c:ser>
          <c:idx val="1"/>
          <c:order val="1"/>
          <c:tx>
            <c:v>Nolla</c:v>
          </c:tx>
          <c:spPr>
            <a:ln>
              <a:solidFill>
                <a:schemeClr val="accent2"/>
              </a:solidFill>
            </a:ln>
          </c:spPr>
          <c:marker>
            <c:symbol val="none"/>
          </c:marker>
          <c:xVal>
            <c:numRef>
              <c:f>Laskenta!$H$3:$H$103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Laskenta!$O$3:$O$103</c:f>
              <c:numCache>
                <c:formatCode>General</c:formatCode>
                <c:ptCount val="1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483-42C3-B541-40EDF4B9C2D7}"/>
            </c:ext>
          </c:extLst>
        </c:ser>
        <c:ser>
          <c:idx val="2"/>
          <c:order val="2"/>
          <c:marker>
            <c:symbol val="none"/>
          </c:marker>
          <c:yVal>
            <c:numLit>
              <c:formatCode>General</c:formatCode>
              <c:ptCount val="1"/>
              <c:pt idx="0">
                <c:v>1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E88E-4C23-A959-9D2B5321DA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04050560"/>
        <c:axId val="304052992"/>
      </c:scatterChart>
      <c:valAx>
        <c:axId val="304050560"/>
        <c:scaling>
          <c:orientation val="minMax"/>
          <c:max val="30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/>
        </c:spPr>
        <c:txPr>
          <a:bodyPr rot="0" vert="horz" anchor="t" anchorCtr="0"/>
          <a:lstStyle/>
          <a:p>
            <a:pPr>
              <a:defRPr sz="1200"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fi-FI"/>
          </a:p>
        </c:txPr>
        <c:crossAx val="304052992"/>
        <c:crosses val="autoZero"/>
        <c:crossBetween val="midCat"/>
      </c:valAx>
      <c:valAx>
        <c:axId val="304052992"/>
        <c:scaling>
          <c:orientation val="minMax"/>
        </c:scaling>
        <c:delete val="0"/>
        <c:axPos val="l"/>
        <c:majorGridlines/>
        <c:numFmt formatCode="#\ ##0\ &quot;€&quot;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fi-FI"/>
          </a:p>
        </c:txPr>
        <c:crossAx val="304050560"/>
        <c:crosses val="autoZero"/>
        <c:crossBetween val="midCat"/>
      </c:valAx>
      <c:spPr>
        <a:ln w="9525">
          <a:solidFill>
            <a:schemeClr val="bg1">
              <a:lumMod val="65000"/>
            </a:schemeClr>
          </a:solidFill>
        </a:ln>
      </c:spPr>
    </c:plotArea>
    <c:plotVisOnly val="1"/>
    <c:dispBlanksAs val="gap"/>
    <c:showDLblsOverMax val="0"/>
  </c:chart>
  <c:printSettings>
    <c:headerFooter alignWithMargins="0"/>
    <c:pageMargins b="1" l="0.75000000000001166" r="0.75000000000001166" t="1" header="0.49212598450000578" footer="0.49212598450000578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16934</xdr:colOff>
      <xdr:row>39</xdr:row>
      <xdr:rowOff>209</xdr:rowOff>
    </xdr:from>
    <xdr:to>
      <xdr:col>4</xdr:col>
      <xdr:colOff>1591734</xdr:colOff>
      <xdr:row>60</xdr:row>
      <xdr:rowOff>33866</xdr:rowOff>
    </xdr:to>
    <xdr:graphicFrame macro="">
      <xdr:nvGraphicFramePr>
        <xdr:cNvPr id="9" name="NPV-chart">
          <a:extLst>
            <a:ext uri="{FF2B5EF4-FFF2-40B4-BE49-F238E27FC236}">
              <a16:creationId xmlns:a16="http://schemas.microsoft.com/office/drawing/2014/main" id="{F7C105C2-8859-45C9-9FF4-835C99A967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19352</xdr:colOff>
      <xdr:row>0</xdr:row>
      <xdr:rowOff>0</xdr:rowOff>
    </xdr:from>
    <xdr:to>
      <xdr:col>1</xdr:col>
      <xdr:colOff>2562664</xdr:colOff>
      <xdr:row>3</xdr:row>
      <xdr:rowOff>7075</xdr:rowOff>
    </xdr:to>
    <xdr:pic>
      <xdr:nvPicPr>
        <xdr:cNvPr id="4" name="Kuva 7">
          <a:extLst>
            <a:ext uri="{FF2B5EF4-FFF2-40B4-BE49-F238E27FC236}">
              <a16:creationId xmlns:a16="http://schemas.microsoft.com/office/drawing/2014/main" id="{024DDAA6-E9E1-496E-432C-52967686A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52" y="0"/>
          <a:ext cx="2724287" cy="55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45CEA9-CFCB-4252-B821-C1EBBE451E6C}">
  <dimension ref="A1:G60"/>
  <sheetViews>
    <sheetView tabSelected="1" zoomScale="90" zoomScaleNormal="90" workbookViewId="0">
      <selection activeCell="F30" sqref="F30"/>
    </sheetView>
  </sheetViews>
  <sheetFormatPr defaultRowHeight="15"/>
  <cols>
    <col min="1" max="1" width="2.7109375" customWidth="1"/>
    <col min="2" max="2" width="48.7109375" bestFit="1" customWidth="1"/>
    <col min="3" max="3" width="33.7109375" customWidth="1"/>
    <col min="4" max="4" width="12.85546875" bestFit="1" customWidth="1"/>
    <col min="5" max="5" width="23.28515625" customWidth="1"/>
    <col min="6" max="6" width="33.42578125" customWidth="1"/>
  </cols>
  <sheetData>
    <row r="1" spans="1:7" ht="14.45" customHeight="1">
      <c r="A1" s="66"/>
      <c r="B1" s="66"/>
      <c r="C1" s="64" t="s">
        <v>0</v>
      </c>
      <c r="D1" s="64"/>
      <c r="E1" s="64"/>
    </row>
    <row r="2" spans="1:7" ht="14.45" customHeight="1">
      <c r="A2" s="66"/>
      <c r="B2" s="66"/>
      <c r="C2" s="64"/>
      <c r="D2" s="64"/>
      <c r="E2" s="64"/>
      <c r="G2" s="1"/>
    </row>
    <row r="3" spans="1:7" ht="14.45" customHeight="1">
      <c r="A3" s="66"/>
      <c r="B3" s="66"/>
      <c r="C3" s="65"/>
      <c r="D3" s="65"/>
      <c r="E3" s="65"/>
    </row>
    <row r="4" spans="1:7" ht="15.75">
      <c r="B4" s="9" t="s">
        <v>1</v>
      </c>
      <c r="C4" s="67"/>
      <c r="D4" s="67"/>
      <c r="E4" s="10"/>
    </row>
    <row r="5" spans="1:7" ht="15.75">
      <c r="B5" s="11" t="s">
        <v>2</v>
      </c>
      <c r="C5" s="68"/>
      <c r="D5" s="68"/>
      <c r="E5" s="12"/>
    </row>
    <row r="6" spans="1:7" ht="15.75">
      <c r="B6" s="13" t="s">
        <v>3</v>
      </c>
      <c r="C6" s="14"/>
      <c r="D6" s="14"/>
      <c r="E6" s="15"/>
    </row>
    <row r="7" spans="1:7" ht="15.75">
      <c r="B7" s="11" t="s">
        <v>4</v>
      </c>
      <c r="C7" s="16"/>
      <c r="D7" s="17"/>
      <c r="E7" s="18" t="s">
        <v>5</v>
      </c>
    </row>
    <row r="8" spans="1:7" ht="15.75">
      <c r="B8" s="19" t="s">
        <v>6</v>
      </c>
      <c r="C8" s="20"/>
      <c r="D8" s="21"/>
      <c r="E8" s="22"/>
    </row>
    <row r="9" spans="1:7" ht="7.15" customHeight="1">
      <c r="B9" s="23"/>
      <c r="C9" s="23"/>
      <c r="D9" s="23"/>
      <c r="E9" s="23"/>
    </row>
    <row r="10" spans="1:7" ht="15.75">
      <c r="B10" s="14" t="s">
        <v>7</v>
      </c>
      <c r="C10" s="14"/>
      <c r="D10" s="14"/>
      <c r="E10" s="14"/>
    </row>
    <row r="11" spans="1:7" ht="16.5" thickBot="1">
      <c r="B11" s="24" t="s">
        <v>8</v>
      </c>
      <c r="C11" s="25" t="s">
        <v>9</v>
      </c>
      <c r="D11" s="26"/>
      <c r="E11" s="27" t="s">
        <v>10</v>
      </c>
    </row>
    <row r="12" spans="1:7" ht="15.75">
      <c r="B12" s="28"/>
      <c r="C12" s="29" t="s">
        <v>11</v>
      </c>
      <c r="D12" s="30"/>
      <c r="E12" s="18" t="s">
        <v>12</v>
      </c>
    </row>
    <row r="13" spans="1:7" ht="16.5" thickBot="1">
      <c r="B13" s="11"/>
      <c r="C13" s="29" t="s">
        <v>13</v>
      </c>
      <c r="D13" s="31"/>
      <c r="E13" s="18" t="s">
        <v>14</v>
      </c>
    </row>
    <row r="14" spans="1:7" ht="16.5" thickBot="1">
      <c r="B14" s="32" t="s">
        <v>15</v>
      </c>
      <c r="C14" s="25" t="s">
        <v>9</v>
      </c>
      <c r="D14" s="33"/>
      <c r="E14" s="27" t="s">
        <v>10</v>
      </c>
    </row>
    <row r="15" spans="1:7" ht="15.75">
      <c r="B15" s="28"/>
      <c r="C15" s="29" t="s">
        <v>11</v>
      </c>
      <c r="D15" s="30"/>
      <c r="E15" s="18" t="s">
        <v>12</v>
      </c>
    </row>
    <row r="16" spans="1:7" ht="16.5" thickBot="1">
      <c r="B16" s="28"/>
      <c r="C16" s="29" t="s">
        <v>13</v>
      </c>
      <c r="D16" s="31"/>
      <c r="E16" s="22" t="s">
        <v>14</v>
      </c>
    </row>
    <row r="17" spans="2:6" ht="16.5" thickBot="1">
      <c r="B17" s="32" t="s">
        <v>16</v>
      </c>
      <c r="C17" s="25" t="s">
        <v>9</v>
      </c>
      <c r="D17" s="34"/>
      <c r="E17" s="27" t="s">
        <v>10</v>
      </c>
    </row>
    <row r="18" spans="2:6" ht="15.75">
      <c r="B18" s="28"/>
      <c r="C18" s="29" t="s">
        <v>11</v>
      </c>
      <c r="D18" s="30"/>
      <c r="E18" s="18" t="s">
        <v>12</v>
      </c>
    </row>
    <row r="19" spans="2:6" ht="15.75">
      <c r="B19" s="35"/>
      <c r="C19" s="29" t="s">
        <v>13</v>
      </c>
      <c r="D19" s="21"/>
      <c r="E19" s="22" t="s">
        <v>14</v>
      </c>
    </row>
    <row r="20" spans="2:6" ht="15.75">
      <c r="B20" s="36" t="s">
        <v>17</v>
      </c>
      <c r="C20" s="37" t="s">
        <v>18</v>
      </c>
      <c r="D20" s="34"/>
      <c r="E20" s="38" t="s">
        <v>19</v>
      </c>
    </row>
    <row r="21" spans="2:6" ht="15.75">
      <c r="B21" s="28"/>
      <c r="C21" s="39" t="s">
        <v>20</v>
      </c>
      <c r="D21" s="40"/>
      <c r="E21" s="41" t="s">
        <v>21</v>
      </c>
    </row>
    <row r="22" spans="2:6" ht="15.75">
      <c r="B22" s="35"/>
      <c r="C22" s="42" t="s">
        <v>22</v>
      </c>
      <c r="D22" s="21"/>
      <c r="E22" s="22" t="s">
        <v>14</v>
      </c>
    </row>
    <row r="23" spans="2:6" ht="15.75">
      <c r="B23" s="43" t="s">
        <v>23</v>
      </c>
      <c r="C23" s="44"/>
      <c r="D23" s="45"/>
      <c r="E23" s="46" t="s">
        <v>24</v>
      </c>
    </row>
    <row r="24" spans="2:6" ht="7.9" customHeight="1">
      <c r="B24" s="23"/>
      <c r="C24" s="23"/>
      <c r="D24" s="23"/>
      <c r="E24" s="23"/>
    </row>
    <row r="25" spans="2:6" ht="15.75">
      <c r="B25" s="14" t="s">
        <v>25</v>
      </c>
      <c r="C25" s="14"/>
      <c r="D25" s="14"/>
      <c r="E25" s="14"/>
    </row>
    <row r="26" spans="2:6" ht="15.75">
      <c r="B26" s="47" t="s">
        <v>26</v>
      </c>
      <c r="C26" s="37"/>
      <c r="D26" s="48"/>
      <c r="E26" s="38" t="s">
        <v>27</v>
      </c>
    </row>
    <row r="27" spans="2:6" ht="15.75">
      <c r="B27" s="62" t="s">
        <v>28</v>
      </c>
      <c r="C27" s="63"/>
      <c r="D27" s="50"/>
      <c r="E27" s="41" t="s">
        <v>24</v>
      </c>
    </row>
    <row r="28" spans="2:6" ht="15.75">
      <c r="B28" s="49"/>
      <c r="C28" s="39"/>
      <c r="D28" s="51"/>
      <c r="E28" s="41"/>
    </row>
    <row r="29" spans="2:6" ht="15.75">
      <c r="B29" s="62" t="s">
        <v>29</v>
      </c>
      <c r="C29" s="63"/>
      <c r="D29" s="52"/>
      <c r="E29" s="41" t="s">
        <v>24</v>
      </c>
      <c r="F29" s="8"/>
    </row>
    <row r="30" spans="2:6" ht="15.75">
      <c r="B30" s="69" t="s">
        <v>30</v>
      </c>
      <c r="C30" s="70"/>
      <c r="D30" s="54"/>
      <c r="E30" s="55" t="s">
        <v>5</v>
      </c>
    </row>
    <row r="31" spans="2:6" ht="15.75">
      <c r="B31" s="39"/>
      <c r="C31" s="39"/>
      <c r="D31" s="23"/>
      <c r="E31" s="23"/>
    </row>
    <row r="32" spans="2:6" ht="15.75">
      <c r="B32" s="14" t="s">
        <v>31</v>
      </c>
      <c r="C32" s="14"/>
      <c r="D32" s="14"/>
      <c r="E32" s="14"/>
    </row>
    <row r="33" spans="2:5" ht="15.75">
      <c r="B33" s="47" t="s">
        <v>32</v>
      </c>
      <c r="C33" s="37"/>
      <c r="D33" s="61">
        <f>D11*D12+D14*D15+D17*D18+D20*D21+D23</f>
        <v>0</v>
      </c>
      <c r="E33" s="38" t="s">
        <v>24</v>
      </c>
    </row>
    <row r="34" spans="2:5" ht="15.75">
      <c r="B34" s="62" t="s">
        <v>33</v>
      </c>
      <c r="C34" s="63"/>
      <c r="D34" s="57">
        <f>D11*D12+D14*D15+D17*D18+D20*D21+D23-D27</f>
        <v>0</v>
      </c>
      <c r="E34" s="41" t="s">
        <v>24</v>
      </c>
    </row>
    <row r="35" spans="2:5" ht="15.75">
      <c r="B35" s="62" t="s">
        <v>34</v>
      </c>
      <c r="C35" s="63"/>
      <c r="D35" s="56" t="e">
        <f>D26/D34</f>
        <v>#DIV/0!</v>
      </c>
      <c r="E35" s="41" t="s">
        <v>5</v>
      </c>
    </row>
    <row r="36" spans="2:5" ht="15.75">
      <c r="B36" s="62" t="s">
        <v>35</v>
      </c>
      <c r="C36" s="63"/>
      <c r="D36" s="57">
        <f>VLOOKUP($D$7,Laskenta!$H:$N,7,0)</f>
        <v>0</v>
      </c>
      <c r="E36" s="41" t="s">
        <v>27</v>
      </c>
    </row>
    <row r="37" spans="2:5" ht="15.75">
      <c r="B37" s="53" t="s">
        <v>36</v>
      </c>
      <c r="C37" s="42"/>
      <c r="D37" s="58" t="e">
        <f ca="1">IRR(OFFSET(Laskenta!K3,0,0,D7+1,1),0)</f>
        <v>#NUM!</v>
      </c>
      <c r="E37" s="55"/>
    </row>
    <row r="38" spans="2:5">
      <c r="B38" s="59"/>
      <c r="C38" s="59"/>
      <c r="D38" s="59"/>
      <c r="E38" s="59"/>
    </row>
    <row r="39" spans="2:5" ht="15.75">
      <c r="B39" s="14" t="s">
        <v>37</v>
      </c>
      <c r="C39" s="60"/>
      <c r="D39" s="60"/>
      <c r="E39" s="60"/>
    </row>
    <row r="40" spans="2:5">
      <c r="B40" s="59"/>
      <c r="C40" s="59"/>
      <c r="D40" s="59"/>
      <c r="E40" s="59"/>
    </row>
    <row r="41" spans="2:5">
      <c r="B41" s="59"/>
      <c r="C41" s="59"/>
      <c r="D41" s="59"/>
      <c r="E41" s="59"/>
    </row>
    <row r="42" spans="2:5">
      <c r="B42" s="59"/>
      <c r="C42" s="59"/>
      <c r="D42" s="59"/>
      <c r="E42" s="59"/>
    </row>
    <row r="43" spans="2:5">
      <c r="B43" s="59"/>
      <c r="C43" s="59"/>
      <c r="D43" s="59"/>
      <c r="E43" s="59"/>
    </row>
    <row r="44" spans="2:5">
      <c r="B44" s="59"/>
      <c r="C44" s="59"/>
      <c r="D44" s="59"/>
      <c r="E44" s="59"/>
    </row>
    <row r="45" spans="2:5">
      <c r="B45" s="59"/>
      <c r="C45" s="59"/>
      <c r="D45" s="59"/>
      <c r="E45" s="59"/>
    </row>
    <row r="46" spans="2:5">
      <c r="B46" s="59"/>
      <c r="C46" s="59"/>
      <c r="D46" s="59"/>
      <c r="E46" s="59"/>
    </row>
    <row r="47" spans="2:5">
      <c r="B47" s="59"/>
      <c r="C47" s="59"/>
      <c r="D47" s="59"/>
      <c r="E47" s="59"/>
    </row>
    <row r="48" spans="2:5">
      <c r="B48" s="59"/>
      <c r="C48" s="59"/>
      <c r="D48" s="59"/>
      <c r="E48" s="59"/>
    </row>
    <row r="49" spans="2:5">
      <c r="B49" s="59"/>
      <c r="C49" s="59"/>
      <c r="D49" s="59"/>
      <c r="E49" s="59"/>
    </row>
    <row r="50" spans="2:5">
      <c r="B50" s="59"/>
      <c r="C50" s="59"/>
      <c r="D50" s="59"/>
      <c r="E50" s="59"/>
    </row>
    <row r="51" spans="2:5">
      <c r="B51" s="59"/>
      <c r="C51" s="59"/>
      <c r="D51" s="59"/>
      <c r="E51" s="59"/>
    </row>
    <row r="52" spans="2:5">
      <c r="B52" s="59"/>
      <c r="C52" s="59"/>
      <c r="D52" s="59"/>
      <c r="E52" s="59"/>
    </row>
    <row r="53" spans="2:5">
      <c r="B53" s="59"/>
      <c r="C53" s="59"/>
      <c r="D53" s="59"/>
      <c r="E53" s="59"/>
    </row>
    <row r="54" spans="2:5">
      <c r="B54" s="59"/>
      <c r="C54" s="59"/>
      <c r="D54" s="59"/>
      <c r="E54" s="59"/>
    </row>
    <row r="55" spans="2:5">
      <c r="B55" s="59"/>
      <c r="C55" s="59"/>
      <c r="D55" s="59"/>
      <c r="E55" s="59"/>
    </row>
    <row r="56" spans="2:5">
      <c r="B56" s="59"/>
      <c r="C56" s="59"/>
      <c r="D56" s="59"/>
      <c r="E56" s="59"/>
    </row>
    <row r="57" spans="2:5">
      <c r="B57" s="59"/>
      <c r="C57" s="59"/>
      <c r="D57" s="59"/>
      <c r="E57" s="59"/>
    </row>
    <row r="58" spans="2:5">
      <c r="B58" s="59"/>
      <c r="C58" s="59"/>
      <c r="D58" s="59"/>
      <c r="E58" s="59"/>
    </row>
    <row r="59" spans="2:5">
      <c r="B59" s="59"/>
      <c r="C59" s="59"/>
      <c r="D59" s="59"/>
      <c r="E59" s="59"/>
    </row>
    <row r="60" spans="2:5">
      <c r="B60" s="59"/>
      <c r="C60" s="59"/>
      <c r="D60" s="59"/>
      <c r="E60" s="59"/>
    </row>
  </sheetData>
  <sheetProtection algorithmName="SHA-512" hashValue="chI7XlfWJf4VRWlLsupAoTH8l04BACagk2cbeQMhLOlw4p+L+7GHiO1TijN2ItaG3iuYVq3ITVje5+4uueYHEw==" saltValue="/mq4uXrVMe+Nj9W17ml5YA==" spinCount="100000" sheet="1" scenarios="1"/>
  <mergeCells count="10">
    <mergeCell ref="B34:C34"/>
    <mergeCell ref="B35:C35"/>
    <mergeCell ref="B36:C36"/>
    <mergeCell ref="C1:E3"/>
    <mergeCell ref="A1:B3"/>
    <mergeCell ref="C4:D4"/>
    <mergeCell ref="C5:D5"/>
    <mergeCell ref="B27:C27"/>
    <mergeCell ref="B29:C29"/>
    <mergeCell ref="B30:C30"/>
  </mergeCells>
  <conditionalFormatting sqref="D8 D13 D16 D22 D37">
    <cfRule type="expression" priority="1">
      <formula>$D$8/100</formula>
    </cfRule>
  </conditionalFormatting>
  <dataValidations count="6">
    <dataValidation type="decimal" operator="greaterThanOrEqual" allowBlank="1" showInputMessage="1" showErrorMessage="1" sqref="D16 D19 D13 D23:D25 D27:D30" xr:uid="{BEBEFBBD-59BD-43F3-9724-388C39405466}">
      <formula1>0</formula1>
    </dataValidation>
    <dataValidation operator="greaterThanOrEqual" allowBlank="1" showInputMessage="1" showErrorMessage="1" sqref="D8 D6:E6 D22" xr:uid="{14A49D86-DE2D-4E33-9429-03D771C6B708}"/>
    <dataValidation type="decimal" allowBlank="1" showInputMessage="1" showErrorMessage="1" sqref="D11:D12 D14:D15 D17:D18 D20:D21" xr:uid="{2046BAB1-3020-427A-9214-D3364AE4AE9B}">
      <formula1>-1E+21</formula1>
      <formula2>1E+21</formula2>
    </dataValidation>
    <dataValidation type="list" allowBlank="1" showInputMessage="1" showErrorMessage="1" sqref="B14" xr:uid="{B47BF089-39F0-46BF-8C14-2275BA12584A}">
      <formula1>Energialaji_2</formula1>
    </dataValidation>
    <dataValidation type="list" allowBlank="1" showInputMessage="1" showErrorMessage="1" sqref="B17" xr:uid="{E6E7B18B-2062-4837-9B42-1E91E329FE46}">
      <formula1>Energialaji_3</formula1>
    </dataValidation>
    <dataValidation type="decimal" allowBlank="1" showInputMessage="1" showErrorMessage="1" sqref="D7" xr:uid="{FBF10201-65BA-40DD-B2C5-0CAC25855AA6}">
      <formula1>1</formula1>
      <formula2>30</formula2>
    </dataValidation>
  </dataValidations>
  <pageMargins left="0.7" right="0.7" top="0.75" bottom="0.75" header="0.3" footer="0.3"/>
  <pageSetup paperSize="9" orientation="portrait" horizontalDpi="4294967293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E765124-831E-4C00-BA96-60FE6C3FC4EE}">
          <x14:formula1>
            <xm:f>Laskenta!$B$3:$B$20</xm:f>
          </x14:formula1>
          <xm:sqref>B11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9D89EA-4FD1-43EC-A1DF-DDE4BFC56A72}">
  <dimension ref="B2:T103"/>
  <sheetViews>
    <sheetView topLeftCell="C1" zoomScale="85" zoomScaleNormal="85" workbookViewId="0">
      <selection activeCell="T3" sqref="T3"/>
    </sheetView>
  </sheetViews>
  <sheetFormatPr defaultRowHeight="15"/>
  <cols>
    <col min="1" max="1" width="3.7109375" customWidth="1"/>
    <col min="2" max="2" width="25.28515625" bestFit="1" customWidth="1"/>
    <col min="3" max="4" width="25.28515625" customWidth="1"/>
    <col min="5" max="5" width="20.7109375" bestFit="1" customWidth="1"/>
    <col min="6" max="6" width="23.140625" bestFit="1" customWidth="1"/>
    <col min="8" max="8" width="6.85546875" bestFit="1" customWidth="1"/>
    <col min="9" max="9" width="24.7109375" bestFit="1" customWidth="1"/>
    <col min="10" max="10" width="19.7109375" bestFit="1" customWidth="1"/>
    <col min="11" max="11" width="13.7109375" bestFit="1" customWidth="1"/>
    <col min="12" max="12" width="18.28515625" bestFit="1" customWidth="1"/>
    <col min="13" max="13" width="20.7109375" bestFit="1" customWidth="1"/>
    <col min="14" max="14" width="13.5703125" bestFit="1" customWidth="1"/>
  </cols>
  <sheetData>
    <row r="2" spans="2:20">
      <c r="B2" s="1" t="s">
        <v>8</v>
      </c>
      <c r="C2" s="1" t="s">
        <v>15</v>
      </c>
      <c r="D2" s="1" t="s">
        <v>16</v>
      </c>
      <c r="E2" s="1" t="s">
        <v>38</v>
      </c>
      <c r="F2" s="1" t="s">
        <v>39</v>
      </c>
      <c r="H2" s="1" t="s">
        <v>40</v>
      </c>
      <c r="I2" s="1" t="s">
        <v>41</v>
      </c>
      <c r="J2" s="1" t="s">
        <v>42</v>
      </c>
      <c r="K2" s="1" t="s">
        <v>43</v>
      </c>
      <c r="L2" s="1" t="s">
        <v>44</v>
      </c>
      <c r="M2" s="1" t="s">
        <v>45</v>
      </c>
      <c r="N2" s="1" t="s">
        <v>46</v>
      </c>
      <c r="O2" s="1">
        <v>0</v>
      </c>
      <c r="P2" s="1" t="s">
        <v>47</v>
      </c>
    </row>
    <row r="3" spans="2:20">
      <c r="B3" t="s">
        <v>8</v>
      </c>
      <c r="C3" t="s">
        <v>15</v>
      </c>
      <c r="D3" t="s">
        <v>16</v>
      </c>
      <c r="E3" s="2" t="s">
        <v>48</v>
      </c>
      <c r="F3" s="2" t="s">
        <v>48</v>
      </c>
      <c r="H3">
        <v>0</v>
      </c>
      <c r="I3" s="3">
        <f>Laskuri!D26</f>
        <v>0</v>
      </c>
      <c r="J3" s="4">
        <v>0</v>
      </c>
      <c r="K3" s="4">
        <f>J3-I3</f>
        <v>0</v>
      </c>
      <c r="L3" s="5">
        <f>1/(1+Laskuri!$D$8)^Laskenta!H3</f>
        <v>1</v>
      </c>
      <c r="M3" s="4">
        <f>L3*J3-I3</f>
        <v>0</v>
      </c>
      <c r="N3" s="6">
        <f>M3</f>
        <v>0</v>
      </c>
      <c r="O3">
        <v>0</v>
      </c>
      <c r="P3" t="s">
        <v>49</v>
      </c>
      <c r="R3" s="6"/>
      <c r="T3">
        <f>MAX(IMABS(MIN(N3:N103)),IMABS(MAX(N3:N103)))</f>
        <v>0</v>
      </c>
    </row>
    <row r="4" spans="2:20">
      <c r="B4" t="s">
        <v>50</v>
      </c>
      <c r="C4" t="s">
        <v>50</v>
      </c>
      <c r="D4" t="s">
        <v>50</v>
      </c>
      <c r="E4" t="s">
        <v>10</v>
      </c>
      <c r="F4" t="s">
        <v>12</v>
      </c>
      <c r="H4">
        <v>1</v>
      </c>
      <c r="I4">
        <f>IF(H4=Laskuri!$D$30,Laskuri!$D$29,0)</f>
        <v>0</v>
      </c>
      <c r="J4" s="4">
        <f>Laskuri!$D$11*Laskuri!$D$12*(1+Laskuri!$D$13)^Laskenta!H4+Laskuri!$D$14*Laskuri!$D$15*(1+Laskuri!$D$16)^Laskenta!H4+Laskuri!$D$17*Laskuri!$D$18*(1+Laskuri!$D$19)^H4+Laskuri!$D$20*Laskuri!$D$21*(1+Laskuri!$D$22)^Laskenta!H4+Laskuri!$D$23-Laskuri!$D$27</f>
        <v>0</v>
      </c>
      <c r="K4" s="4">
        <f>J4-I4</f>
        <v>0</v>
      </c>
      <c r="L4" s="5">
        <f>1/(1+Laskuri!$D$8)^Laskenta!H4</f>
        <v>1</v>
      </c>
      <c r="M4" s="4">
        <f t="shared" ref="M4:M67" si="0">L4*J4-I4</f>
        <v>0</v>
      </c>
      <c r="N4" s="6">
        <f>N3+M4</f>
        <v>0</v>
      </c>
      <c r="O4">
        <v>0</v>
      </c>
      <c r="P4" t="s">
        <v>49</v>
      </c>
    </row>
    <row r="5" spans="2:20">
      <c r="B5" t="s">
        <v>51</v>
      </c>
      <c r="C5" t="s">
        <v>51</v>
      </c>
      <c r="D5" t="s">
        <v>51</v>
      </c>
      <c r="E5" t="s">
        <v>10</v>
      </c>
      <c r="F5" t="s">
        <v>12</v>
      </c>
      <c r="H5">
        <v>2</v>
      </c>
      <c r="I5">
        <f>IF(H5=Laskuri!$D$30,Laskuri!$D$29,0)</f>
        <v>0</v>
      </c>
      <c r="J5" s="4">
        <f>Laskuri!$D$11*Laskuri!$D$12*(1+Laskuri!$D$13)^Laskenta!H5+Laskuri!$D$14*Laskuri!$D$15*(1+Laskuri!$D$16)^Laskenta!H5+Laskuri!$D$17*Laskuri!$D$18*(1+Laskuri!$D$19)^H5+Laskuri!$D$20*Laskuri!$D$21*(1+Laskuri!$D$22)^Laskenta!H5+Laskuri!$D$23-Laskuri!$D$27</f>
        <v>0</v>
      </c>
      <c r="K5" s="4">
        <f t="shared" ref="K5:K68" si="1">J5-I5</f>
        <v>0</v>
      </c>
      <c r="L5" s="5">
        <f>1/(1+Laskuri!$D$8)^Laskenta!H5</f>
        <v>1</v>
      </c>
      <c r="M5" s="4">
        <f t="shared" si="0"/>
        <v>0</v>
      </c>
      <c r="N5" s="6">
        <f>N4+M5</f>
        <v>0</v>
      </c>
      <c r="O5">
        <v>0</v>
      </c>
      <c r="P5" t="s">
        <v>49</v>
      </c>
    </row>
    <row r="6" spans="2:20">
      <c r="B6" t="s">
        <v>52</v>
      </c>
      <c r="C6" t="s">
        <v>52</v>
      </c>
      <c r="D6" t="s">
        <v>52</v>
      </c>
      <c r="E6" t="s">
        <v>10</v>
      </c>
      <c r="F6" t="s">
        <v>12</v>
      </c>
      <c r="H6">
        <v>3</v>
      </c>
      <c r="I6">
        <f>IF(H6=Laskuri!$D$30,Laskuri!$D$29,0)</f>
        <v>0</v>
      </c>
      <c r="J6" s="4">
        <f>Laskuri!$D$11*Laskuri!$D$12*(1+Laskuri!$D$13)^Laskenta!H6+Laskuri!$D$14*Laskuri!$D$15*(1+Laskuri!$D$16)^Laskenta!H6+Laskuri!$D$17*Laskuri!$D$18*(1+Laskuri!$D$19)^H6+Laskuri!$D$20*Laskuri!$D$21*(1+Laskuri!$D$22)^Laskenta!H6+Laskuri!$D$23-Laskuri!$D$27</f>
        <v>0</v>
      </c>
      <c r="K6" s="4">
        <f t="shared" si="1"/>
        <v>0</v>
      </c>
      <c r="L6" s="5">
        <f>1/(1+Laskuri!$D$8)^Laskenta!H6</f>
        <v>1</v>
      </c>
      <c r="M6" s="4">
        <f t="shared" si="0"/>
        <v>0</v>
      </c>
      <c r="N6" s="6">
        <f t="shared" ref="N6:N52" si="2">N5+M6</f>
        <v>0</v>
      </c>
      <c r="O6">
        <v>0</v>
      </c>
      <c r="P6" t="s">
        <v>49</v>
      </c>
    </row>
    <row r="7" spans="2:20">
      <c r="B7" t="s">
        <v>53</v>
      </c>
      <c r="C7" t="s">
        <v>53</v>
      </c>
      <c r="D7" t="s">
        <v>53</v>
      </c>
      <c r="E7" t="s">
        <v>10</v>
      </c>
      <c r="F7" t="s">
        <v>12</v>
      </c>
      <c r="H7">
        <v>4</v>
      </c>
      <c r="I7">
        <f>IF(H7=Laskuri!$D$30,Laskuri!$D$29,0)</f>
        <v>0</v>
      </c>
      <c r="J7" s="4">
        <f>Laskuri!$D$11*Laskuri!$D$12*(1+Laskuri!$D$13)^Laskenta!H7+Laskuri!$D$14*Laskuri!$D$15*(1+Laskuri!$D$16)^Laskenta!H7+Laskuri!$D$17*Laskuri!$D$18*(1+Laskuri!$D$19)^H7+Laskuri!$D$20*Laskuri!$D$21*(1+Laskuri!$D$22)^Laskenta!H7+Laskuri!$D$23-Laskuri!$D$27</f>
        <v>0</v>
      </c>
      <c r="K7" s="4">
        <f t="shared" si="1"/>
        <v>0</v>
      </c>
      <c r="L7" s="5">
        <f>1/(1+Laskuri!$D$8)^Laskenta!H7</f>
        <v>1</v>
      </c>
      <c r="M7" s="4">
        <f t="shared" si="0"/>
        <v>0</v>
      </c>
      <c r="N7" s="6">
        <f t="shared" si="2"/>
        <v>0</v>
      </c>
      <c r="O7">
        <v>0</v>
      </c>
      <c r="P7" t="s">
        <v>49</v>
      </c>
    </row>
    <row r="8" spans="2:20">
      <c r="B8" t="s">
        <v>54</v>
      </c>
      <c r="C8" t="s">
        <v>54</v>
      </c>
      <c r="D8" t="s">
        <v>54</v>
      </c>
      <c r="E8" t="s">
        <v>10</v>
      </c>
      <c r="F8" t="s">
        <v>12</v>
      </c>
      <c r="H8">
        <v>5</v>
      </c>
      <c r="I8">
        <f>IF(H8=Laskuri!$D$30,Laskuri!$D$29,0)</f>
        <v>0</v>
      </c>
      <c r="J8" s="4">
        <f>Laskuri!$D$11*Laskuri!$D$12*(1+Laskuri!$D$13)^Laskenta!H8+Laskuri!$D$14*Laskuri!$D$15*(1+Laskuri!$D$16)^Laskenta!H8+Laskuri!$D$17*Laskuri!$D$18*(1+Laskuri!$D$19)^H8+Laskuri!$D$20*Laskuri!$D$21*(1+Laskuri!$D$22)^Laskenta!H8+Laskuri!$D$23-Laskuri!$D$27</f>
        <v>0</v>
      </c>
      <c r="K8" s="4">
        <f t="shared" si="1"/>
        <v>0</v>
      </c>
      <c r="L8" s="5">
        <f>1/(1+Laskuri!$D$8)^Laskenta!H8</f>
        <v>1</v>
      </c>
      <c r="M8" s="4">
        <f t="shared" si="0"/>
        <v>0</v>
      </c>
      <c r="N8" s="6">
        <f t="shared" si="2"/>
        <v>0</v>
      </c>
      <c r="O8">
        <v>0</v>
      </c>
      <c r="P8" t="s">
        <v>49</v>
      </c>
    </row>
    <row r="9" spans="2:20">
      <c r="B9" t="s">
        <v>55</v>
      </c>
      <c r="C9" t="s">
        <v>55</v>
      </c>
      <c r="D9" t="s">
        <v>55</v>
      </c>
      <c r="E9" t="s">
        <v>10</v>
      </c>
      <c r="F9" t="s">
        <v>12</v>
      </c>
      <c r="H9">
        <v>6</v>
      </c>
      <c r="I9">
        <f>IF(H9=Laskuri!$D$30,Laskuri!$D$29,0)</f>
        <v>0</v>
      </c>
      <c r="J9" s="4">
        <f>Laskuri!$D$11*Laskuri!$D$12*(1+Laskuri!$D$13)^Laskenta!H9+Laskuri!$D$14*Laskuri!$D$15*(1+Laskuri!$D$16)^Laskenta!H9+Laskuri!$D$17*Laskuri!$D$18*(1+Laskuri!$D$19)^H9+Laskuri!$D$20*Laskuri!$D$21*(1+Laskuri!$D$22)^Laskenta!H9+Laskuri!$D$23-Laskuri!$D$27</f>
        <v>0</v>
      </c>
      <c r="K9" s="4">
        <f t="shared" si="1"/>
        <v>0</v>
      </c>
      <c r="L9" s="5">
        <f>1/(1+Laskuri!$D$8)^Laskenta!H9</f>
        <v>1</v>
      </c>
      <c r="M9" s="4">
        <f t="shared" si="0"/>
        <v>0</v>
      </c>
      <c r="N9" s="6">
        <f t="shared" si="2"/>
        <v>0</v>
      </c>
      <c r="O9">
        <v>0</v>
      </c>
      <c r="P9" t="s">
        <v>49</v>
      </c>
    </row>
    <row r="10" spans="2:20">
      <c r="B10" t="s">
        <v>56</v>
      </c>
      <c r="C10" t="s">
        <v>56</v>
      </c>
      <c r="D10" t="s">
        <v>56</v>
      </c>
      <c r="E10" t="s">
        <v>10</v>
      </c>
      <c r="F10" t="s">
        <v>12</v>
      </c>
      <c r="H10">
        <v>7</v>
      </c>
      <c r="I10">
        <f>IF(H10=Laskuri!$D$30,Laskuri!$D$29,0)</f>
        <v>0</v>
      </c>
      <c r="J10" s="4">
        <f>Laskuri!$D$11*Laskuri!$D$12*(1+Laskuri!$D$13)^Laskenta!H10+Laskuri!$D$14*Laskuri!$D$15*(1+Laskuri!$D$16)^Laskenta!H10+Laskuri!$D$17*Laskuri!$D$18*(1+Laskuri!$D$19)^H10+Laskuri!$D$20*Laskuri!$D$21*(1+Laskuri!$D$22)^Laskenta!H10+Laskuri!$D$23-Laskuri!$D$27</f>
        <v>0</v>
      </c>
      <c r="K10" s="4">
        <f t="shared" si="1"/>
        <v>0</v>
      </c>
      <c r="L10" s="5">
        <f>1/(1+Laskuri!$D$8)^Laskenta!H10</f>
        <v>1</v>
      </c>
      <c r="M10" s="4">
        <f t="shared" si="0"/>
        <v>0</v>
      </c>
      <c r="N10" s="6">
        <f t="shared" si="2"/>
        <v>0</v>
      </c>
      <c r="O10">
        <v>0</v>
      </c>
      <c r="P10" t="s">
        <v>49</v>
      </c>
    </row>
    <row r="11" spans="2:20">
      <c r="B11" t="s">
        <v>57</v>
      </c>
      <c r="C11" t="s">
        <v>57</v>
      </c>
      <c r="D11" t="s">
        <v>57</v>
      </c>
      <c r="E11" t="s">
        <v>10</v>
      </c>
      <c r="F11" t="s">
        <v>12</v>
      </c>
      <c r="H11">
        <v>8</v>
      </c>
      <c r="I11">
        <f>IF(H11=Laskuri!$D$30,Laskuri!$D$29,0)</f>
        <v>0</v>
      </c>
      <c r="J11" s="4">
        <f>Laskuri!$D$11*Laskuri!$D$12*(1+Laskuri!$D$13)^Laskenta!H11+Laskuri!$D$14*Laskuri!$D$15*(1+Laskuri!$D$16)^Laskenta!H11+Laskuri!$D$17*Laskuri!$D$18*(1+Laskuri!$D$19)^H11+Laskuri!$D$20*Laskuri!$D$21*(1+Laskuri!$D$22)^Laskenta!H11+Laskuri!$D$23-Laskuri!$D$27</f>
        <v>0</v>
      </c>
      <c r="K11" s="4">
        <f t="shared" si="1"/>
        <v>0</v>
      </c>
      <c r="L11" s="5">
        <f>1/(1+Laskuri!$D$8)^Laskenta!H11</f>
        <v>1</v>
      </c>
      <c r="M11" s="4">
        <f t="shared" si="0"/>
        <v>0</v>
      </c>
      <c r="N11" s="6">
        <f t="shared" si="2"/>
        <v>0</v>
      </c>
      <c r="O11">
        <v>0</v>
      </c>
      <c r="P11" t="s">
        <v>49</v>
      </c>
    </row>
    <row r="12" spans="2:20">
      <c r="B12" t="s">
        <v>58</v>
      </c>
      <c r="C12" t="s">
        <v>58</v>
      </c>
      <c r="D12" t="s">
        <v>58</v>
      </c>
      <c r="E12" t="s">
        <v>10</v>
      </c>
      <c r="F12" t="s">
        <v>12</v>
      </c>
      <c r="H12">
        <v>9</v>
      </c>
      <c r="I12">
        <f>IF(H12=Laskuri!$D$30,Laskuri!$D$29,0)</f>
        <v>0</v>
      </c>
      <c r="J12" s="4">
        <f>Laskuri!$D$11*Laskuri!$D$12*(1+Laskuri!$D$13)^Laskenta!H12+Laskuri!$D$14*Laskuri!$D$15*(1+Laskuri!$D$16)^Laskenta!H12+Laskuri!$D$17*Laskuri!$D$18*(1+Laskuri!$D$19)^H12+Laskuri!$D$20*Laskuri!$D$21*(1+Laskuri!$D$22)^Laskenta!H12+Laskuri!$D$23-Laskuri!$D$27</f>
        <v>0</v>
      </c>
      <c r="K12" s="4">
        <f t="shared" si="1"/>
        <v>0</v>
      </c>
      <c r="L12" s="5">
        <f>1/(1+Laskuri!$D$8)^Laskenta!H12</f>
        <v>1</v>
      </c>
      <c r="M12" s="4">
        <f t="shared" si="0"/>
        <v>0</v>
      </c>
      <c r="N12" s="6">
        <f t="shared" si="2"/>
        <v>0</v>
      </c>
      <c r="O12">
        <v>0</v>
      </c>
      <c r="P12" t="s">
        <v>49</v>
      </c>
    </row>
    <row r="13" spans="2:20">
      <c r="B13" s="7" t="s">
        <v>59</v>
      </c>
      <c r="C13" s="7" t="s">
        <v>59</v>
      </c>
      <c r="D13" s="7" t="s">
        <v>59</v>
      </c>
      <c r="E13" t="s">
        <v>10</v>
      </c>
      <c r="F13" t="s">
        <v>12</v>
      </c>
      <c r="H13">
        <v>10</v>
      </c>
      <c r="I13">
        <f>IF(H13=Laskuri!$D$30,Laskuri!$D$29,0)</f>
        <v>0</v>
      </c>
      <c r="J13" s="4">
        <f>Laskuri!$D$11*Laskuri!$D$12*(1+Laskuri!$D$13)^Laskenta!H13+Laskuri!$D$14*Laskuri!$D$15*(1+Laskuri!$D$16)^Laskenta!H13+Laskuri!$D$17*Laskuri!$D$18*(1+Laskuri!$D$19)^H13+Laskuri!$D$20*Laskuri!$D$21*(1+Laskuri!$D$22)^Laskenta!H13+Laskuri!$D$23-Laskuri!$D$27</f>
        <v>0</v>
      </c>
      <c r="K13" s="4">
        <f>J13-I13</f>
        <v>0</v>
      </c>
      <c r="L13" s="5">
        <f>1/(1+Laskuri!$D$8)^Laskenta!H13</f>
        <v>1</v>
      </c>
      <c r="M13" s="4">
        <f t="shared" si="0"/>
        <v>0</v>
      </c>
      <c r="N13" s="6">
        <f t="shared" si="2"/>
        <v>0</v>
      </c>
      <c r="O13">
        <v>0</v>
      </c>
      <c r="P13" t="s">
        <v>49</v>
      </c>
    </row>
    <row r="14" spans="2:20">
      <c r="B14" s="7" t="s">
        <v>60</v>
      </c>
      <c r="C14" s="7" t="s">
        <v>60</v>
      </c>
      <c r="D14" s="7" t="s">
        <v>60</v>
      </c>
      <c r="E14" t="s">
        <v>10</v>
      </c>
      <c r="F14" t="s">
        <v>12</v>
      </c>
      <c r="H14">
        <v>11</v>
      </c>
      <c r="I14">
        <f>IF(H14=Laskuri!$D$30,Laskuri!$D$29,0)</f>
        <v>0</v>
      </c>
      <c r="J14" s="4">
        <f>Laskuri!$D$11*Laskuri!$D$12*(1+Laskuri!$D$13)^Laskenta!H14+Laskuri!$D$14*Laskuri!$D$15*(1+Laskuri!$D$16)^Laskenta!H14+Laskuri!$D$17*Laskuri!$D$18*(1+Laskuri!$D$19)^H14+Laskuri!$D$20*Laskuri!$D$21*(1+Laskuri!$D$22)^Laskenta!H14+Laskuri!$D$23-Laskuri!$D$27</f>
        <v>0</v>
      </c>
      <c r="K14" s="4">
        <f t="shared" si="1"/>
        <v>0</v>
      </c>
      <c r="L14" s="5">
        <f>1/(1+Laskuri!$D$8)^Laskenta!H14</f>
        <v>1</v>
      </c>
      <c r="M14" s="4">
        <f t="shared" si="0"/>
        <v>0</v>
      </c>
      <c r="N14" s="6">
        <f t="shared" si="2"/>
        <v>0</v>
      </c>
      <c r="O14">
        <v>0</v>
      </c>
      <c r="P14" t="s">
        <v>49</v>
      </c>
    </row>
    <row r="15" spans="2:20">
      <c r="B15" t="s">
        <v>61</v>
      </c>
      <c r="C15" t="s">
        <v>61</v>
      </c>
      <c r="D15" t="s">
        <v>61</v>
      </c>
      <c r="E15" t="s">
        <v>10</v>
      </c>
      <c r="F15" t="s">
        <v>12</v>
      </c>
      <c r="H15">
        <v>12</v>
      </c>
      <c r="I15">
        <f>IF(H15=Laskuri!$D$30,Laskuri!$D$29,0)</f>
        <v>0</v>
      </c>
      <c r="J15" s="4">
        <f>Laskuri!$D$11*Laskuri!$D$12*(1+Laskuri!$D$13)^Laskenta!H15+Laskuri!$D$14*Laskuri!$D$15*(1+Laskuri!$D$16)^Laskenta!H15+Laskuri!$D$17*Laskuri!$D$18*(1+Laskuri!$D$19)^H15+Laskuri!$D$20*Laskuri!$D$21*(1+Laskuri!$D$22)^Laskenta!H15+Laskuri!$D$23-Laskuri!$D$27</f>
        <v>0</v>
      </c>
      <c r="K15" s="4">
        <f t="shared" si="1"/>
        <v>0</v>
      </c>
      <c r="L15" s="5">
        <f>1/(1+Laskuri!$D$8)^Laskenta!H15</f>
        <v>1</v>
      </c>
      <c r="M15" s="4">
        <f t="shared" si="0"/>
        <v>0</v>
      </c>
      <c r="N15" s="6">
        <f t="shared" si="2"/>
        <v>0</v>
      </c>
      <c r="O15">
        <v>0</v>
      </c>
      <c r="P15" t="s">
        <v>49</v>
      </c>
    </row>
    <row r="16" spans="2:20">
      <c r="B16" t="s">
        <v>62</v>
      </c>
      <c r="C16" t="s">
        <v>62</v>
      </c>
      <c r="D16" t="s">
        <v>62</v>
      </c>
      <c r="E16" t="s">
        <v>10</v>
      </c>
      <c r="F16" t="s">
        <v>12</v>
      </c>
      <c r="H16">
        <v>13</v>
      </c>
      <c r="I16">
        <f>IF(H16=Laskuri!$D$30,Laskuri!$D$29,0)</f>
        <v>0</v>
      </c>
      <c r="J16" s="4">
        <f>Laskuri!$D$11*Laskuri!$D$12*(1+Laskuri!$D$13)^Laskenta!H16+Laskuri!$D$14*Laskuri!$D$15*(1+Laskuri!$D$16)^Laskenta!H16+Laskuri!$D$17*Laskuri!$D$18*(1+Laskuri!$D$19)^H16+Laskuri!$D$20*Laskuri!$D$21*(1+Laskuri!$D$22)^Laskenta!H16+Laskuri!$D$23-Laskuri!$D$27</f>
        <v>0</v>
      </c>
      <c r="K16" s="4">
        <f t="shared" si="1"/>
        <v>0</v>
      </c>
      <c r="L16" s="5">
        <f>1/(1+Laskuri!$D$8)^Laskenta!H16</f>
        <v>1</v>
      </c>
      <c r="M16" s="4">
        <f t="shared" si="0"/>
        <v>0</v>
      </c>
      <c r="N16" s="6">
        <f t="shared" si="2"/>
        <v>0</v>
      </c>
      <c r="O16">
        <v>0</v>
      </c>
      <c r="P16" t="s">
        <v>49</v>
      </c>
    </row>
    <row r="17" spans="2:16">
      <c r="B17" t="s">
        <v>63</v>
      </c>
      <c r="C17" t="s">
        <v>63</v>
      </c>
      <c r="D17" t="s">
        <v>63</v>
      </c>
      <c r="E17" t="s">
        <v>10</v>
      </c>
      <c r="F17" t="s">
        <v>12</v>
      </c>
      <c r="H17">
        <v>14</v>
      </c>
      <c r="I17">
        <f>IF(H17=Laskuri!$D$30,Laskuri!$D$29,0)</f>
        <v>0</v>
      </c>
      <c r="J17" s="4">
        <f>Laskuri!$D$11*Laskuri!$D$12*(1+Laskuri!$D$13)^Laskenta!H17+Laskuri!$D$14*Laskuri!$D$15*(1+Laskuri!$D$16)^Laskenta!H17+Laskuri!$D$17*Laskuri!$D$18*(1+Laskuri!$D$19)^H17+Laskuri!$D$20*Laskuri!$D$21*(1+Laskuri!$D$22)^Laskenta!H17+Laskuri!$D$23-Laskuri!$D$27</f>
        <v>0</v>
      </c>
      <c r="K17" s="4">
        <f t="shared" si="1"/>
        <v>0</v>
      </c>
      <c r="L17" s="5">
        <f>1/(1+Laskuri!$D$8)^Laskenta!H17</f>
        <v>1</v>
      </c>
      <c r="M17" s="4">
        <f t="shared" si="0"/>
        <v>0</v>
      </c>
      <c r="N17" s="6">
        <f t="shared" si="2"/>
        <v>0</v>
      </c>
      <c r="O17">
        <v>0</v>
      </c>
      <c r="P17" t="s">
        <v>49</v>
      </c>
    </row>
    <row r="18" spans="2:16">
      <c r="B18" t="s">
        <v>64</v>
      </c>
      <c r="C18" t="s">
        <v>64</v>
      </c>
      <c r="D18" t="s">
        <v>64</v>
      </c>
      <c r="E18" t="s">
        <v>10</v>
      </c>
      <c r="F18" t="s">
        <v>12</v>
      </c>
      <c r="H18">
        <v>15</v>
      </c>
      <c r="I18">
        <f>IF(H18=Laskuri!$D$30,Laskuri!$D$29,0)</f>
        <v>0</v>
      </c>
      <c r="J18" s="4">
        <f>Laskuri!$D$11*Laskuri!$D$12*(1+Laskuri!$D$13)^Laskenta!H18+Laskuri!$D$14*Laskuri!$D$15*(1+Laskuri!$D$16)^Laskenta!H18+Laskuri!$D$17*Laskuri!$D$18*(1+Laskuri!$D$19)^H18+Laskuri!$D$20*Laskuri!$D$21*(1+Laskuri!$D$22)^Laskenta!H18+Laskuri!$D$23-Laskuri!$D$27</f>
        <v>0</v>
      </c>
      <c r="K18" s="4">
        <f t="shared" si="1"/>
        <v>0</v>
      </c>
      <c r="L18" s="5">
        <f>1/(1+Laskuri!$D$8)^Laskenta!H18</f>
        <v>1</v>
      </c>
      <c r="M18" s="4">
        <f t="shared" si="0"/>
        <v>0</v>
      </c>
      <c r="N18" s="6">
        <f t="shared" si="2"/>
        <v>0</v>
      </c>
      <c r="O18">
        <v>0</v>
      </c>
      <c r="P18" t="s">
        <v>49</v>
      </c>
    </row>
    <row r="19" spans="2:16">
      <c r="B19" t="s">
        <v>65</v>
      </c>
      <c r="C19" t="s">
        <v>65</v>
      </c>
      <c r="D19" t="s">
        <v>65</v>
      </c>
      <c r="E19" t="s">
        <v>10</v>
      </c>
      <c r="F19" t="s">
        <v>12</v>
      </c>
      <c r="H19">
        <v>16</v>
      </c>
      <c r="I19">
        <f>IF(H19=Laskuri!$D$30,Laskuri!$D$29,0)</f>
        <v>0</v>
      </c>
      <c r="J19" s="4">
        <f>Laskuri!$D$11*Laskuri!$D$12*(1+Laskuri!$D$13)^Laskenta!H19+Laskuri!$D$14*Laskuri!$D$15*(1+Laskuri!$D$16)^Laskenta!H19+Laskuri!$D$17*Laskuri!$D$18*(1+Laskuri!$D$19)^H19+Laskuri!$D$20*Laskuri!$D$21*(1+Laskuri!$D$22)^Laskenta!H19+Laskuri!$D$23-Laskuri!$D$27</f>
        <v>0</v>
      </c>
      <c r="K19" s="4">
        <f t="shared" si="1"/>
        <v>0</v>
      </c>
      <c r="L19" s="5">
        <f>1/(1+Laskuri!$D$8)^Laskenta!H19</f>
        <v>1</v>
      </c>
      <c r="M19" s="4">
        <f t="shared" si="0"/>
        <v>0</v>
      </c>
      <c r="N19" s="6">
        <f t="shared" si="2"/>
        <v>0</v>
      </c>
      <c r="O19">
        <v>0</v>
      </c>
      <c r="P19" t="s">
        <v>49</v>
      </c>
    </row>
    <row r="20" spans="2:16">
      <c r="B20" t="s">
        <v>66</v>
      </c>
      <c r="C20" t="s">
        <v>66</v>
      </c>
      <c r="D20" t="s">
        <v>66</v>
      </c>
      <c r="E20" t="s">
        <v>10</v>
      </c>
      <c r="F20" t="s">
        <v>12</v>
      </c>
      <c r="H20">
        <v>17</v>
      </c>
      <c r="I20">
        <f>IF(H20=Laskuri!$D$30,Laskuri!$D$29,0)</f>
        <v>0</v>
      </c>
      <c r="J20" s="4">
        <f>Laskuri!$D$11*Laskuri!$D$12*(1+Laskuri!$D$13)^Laskenta!H20+Laskuri!$D$14*Laskuri!$D$15*(1+Laskuri!$D$16)^Laskenta!H20+Laskuri!$D$17*Laskuri!$D$18*(1+Laskuri!$D$19)^H20+Laskuri!$D$20*Laskuri!$D$21*(1+Laskuri!$D$22)^Laskenta!H20+Laskuri!$D$23-Laskuri!$D$27</f>
        <v>0</v>
      </c>
      <c r="K20" s="4">
        <f t="shared" si="1"/>
        <v>0</v>
      </c>
      <c r="L20" s="5">
        <f>1/(1+Laskuri!$D$8)^Laskenta!H20</f>
        <v>1</v>
      </c>
      <c r="M20" s="4">
        <f t="shared" si="0"/>
        <v>0</v>
      </c>
      <c r="N20" s="6">
        <f t="shared" si="2"/>
        <v>0</v>
      </c>
      <c r="O20">
        <v>0</v>
      </c>
      <c r="P20" t="s">
        <v>49</v>
      </c>
    </row>
    <row r="21" spans="2:16">
      <c r="H21">
        <v>18</v>
      </c>
      <c r="I21">
        <f>IF(H21=Laskuri!$D$30,Laskuri!$D$29,0)</f>
        <v>0</v>
      </c>
      <c r="J21" s="4">
        <f>Laskuri!$D$11*Laskuri!$D$12*(1+Laskuri!$D$13)^Laskenta!H21+Laskuri!$D$14*Laskuri!$D$15*(1+Laskuri!$D$16)^Laskenta!H21+Laskuri!$D$17*Laskuri!$D$18*(1+Laskuri!$D$19)^H21+Laskuri!$D$20*Laskuri!$D$21*(1+Laskuri!$D$22)^Laskenta!H21+Laskuri!$D$23-Laskuri!$D$27</f>
        <v>0</v>
      </c>
      <c r="K21" s="4">
        <f t="shared" si="1"/>
        <v>0</v>
      </c>
      <c r="L21" s="5">
        <f>1/(1+Laskuri!$D$8)^Laskenta!H21</f>
        <v>1</v>
      </c>
      <c r="M21" s="4">
        <f t="shared" si="0"/>
        <v>0</v>
      </c>
      <c r="N21" s="6">
        <f t="shared" si="2"/>
        <v>0</v>
      </c>
      <c r="O21">
        <v>0</v>
      </c>
      <c r="P21" t="s">
        <v>49</v>
      </c>
    </row>
    <row r="22" spans="2:16">
      <c r="H22">
        <v>19</v>
      </c>
      <c r="I22">
        <f>IF(H22=Laskuri!$D$30,Laskuri!$D$29,0)</f>
        <v>0</v>
      </c>
      <c r="J22" s="4">
        <f>Laskuri!$D$11*Laskuri!$D$12*(1+Laskuri!$D$13)^Laskenta!H22+Laskuri!$D$14*Laskuri!$D$15*(1+Laskuri!$D$16)^Laskenta!H22+Laskuri!$D$17*Laskuri!$D$18*(1+Laskuri!$D$19)^H22+Laskuri!$D$20*Laskuri!$D$21*(1+Laskuri!$D$22)^Laskenta!H22+Laskuri!$D$23-Laskuri!$D$27</f>
        <v>0</v>
      </c>
      <c r="K22" s="4">
        <f t="shared" si="1"/>
        <v>0</v>
      </c>
      <c r="L22" s="5">
        <f>1/(1+Laskuri!$D$8)^Laskenta!H22</f>
        <v>1</v>
      </c>
      <c r="M22" s="4">
        <f t="shared" si="0"/>
        <v>0</v>
      </c>
      <c r="N22" s="6">
        <f t="shared" si="2"/>
        <v>0</v>
      </c>
      <c r="O22">
        <v>0</v>
      </c>
      <c r="P22" t="s">
        <v>49</v>
      </c>
    </row>
    <row r="23" spans="2:16">
      <c r="B23" t="s">
        <v>17</v>
      </c>
      <c r="E23" t="s">
        <v>19</v>
      </c>
      <c r="F23" t="s">
        <v>21</v>
      </c>
      <c r="H23">
        <v>20</v>
      </c>
      <c r="I23">
        <f>IF(H23=Laskuri!$D$30,Laskuri!$D$29,0)</f>
        <v>0</v>
      </c>
      <c r="J23" s="4">
        <f>Laskuri!$D$11*Laskuri!$D$12*(1+Laskuri!$D$13)^Laskenta!H23+Laskuri!$D$14*Laskuri!$D$15*(1+Laskuri!$D$16)^Laskenta!H23+Laskuri!$D$17*Laskuri!$D$18*(1+Laskuri!$D$19)^H23+Laskuri!$D$20*Laskuri!$D$21*(1+Laskuri!$D$22)^Laskenta!H23+Laskuri!$D$23-Laskuri!$D$27</f>
        <v>0</v>
      </c>
      <c r="K23" s="4">
        <f t="shared" si="1"/>
        <v>0</v>
      </c>
      <c r="L23" s="5">
        <f>1/(1+Laskuri!$D$8)^Laskenta!H23</f>
        <v>1</v>
      </c>
      <c r="M23" s="4">
        <f t="shared" si="0"/>
        <v>0</v>
      </c>
      <c r="N23" s="6">
        <f t="shared" si="2"/>
        <v>0</v>
      </c>
      <c r="O23">
        <v>0</v>
      </c>
      <c r="P23" t="s">
        <v>49</v>
      </c>
    </row>
    <row r="24" spans="2:16">
      <c r="H24">
        <v>21</v>
      </c>
      <c r="I24">
        <f>IF(H24=Laskuri!$D$30,Laskuri!$D$29,0)</f>
        <v>0</v>
      </c>
      <c r="J24" s="4">
        <f>Laskuri!$D$11*Laskuri!$D$12*(1+Laskuri!$D$13)^Laskenta!H24+Laskuri!$D$14*Laskuri!$D$15*(1+Laskuri!$D$16)^Laskenta!H24+Laskuri!$D$17*Laskuri!$D$18*(1+Laskuri!$D$19)^H24+Laskuri!$D$20*Laskuri!$D$21*(1+Laskuri!$D$22)^Laskenta!H24+Laskuri!$D$23-Laskuri!$D$27</f>
        <v>0</v>
      </c>
      <c r="K24" s="4">
        <f t="shared" si="1"/>
        <v>0</v>
      </c>
      <c r="L24" s="5">
        <f>1/(1+Laskuri!$D$8)^Laskenta!H24</f>
        <v>1</v>
      </c>
      <c r="M24" s="4">
        <f t="shared" si="0"/>
        <v>0</v>
      </c>
      <c r="N24" s="6">
        <f t="shared" si="2"/>
        <v>0</v>
      </c>
      <c r="O24">
        <v>0</v>
      </c>
      <c r="P24" t="s">
        <v>49</v>
      </c>
    </row>
    <row r="25" spans="2:16">
      <c r="H25">
        <v>22</v>
      </c>
      <c r="I25">
        <f>IF(H25=Laskuri!$D$30,Laskuri!$D$29,0)</f>
        <v>0</v>
      </c>
      <c r="J25" s="4">
        <f>Laskuri!$D$11*Laskuri!$D$12*(1+Laskuri!$D$13)^Laskenta!H25+Laskuri!$D$14*Laskuri!$D$15*(1+Laskuri!$D$16)^Laskenta!H25+Laskuri!$D$17*Laskuri!$D$18*(1+Laskuri!$D$19)^H25+Laskuri!$D$20*Laskuri!$D$21*(1+Laskuri!$D$22)^Laskenta!H25+Laskuri!$D$23-Laskuri!$D$27</f>
        <v>0</v>
      </c>
      <c r="K25" s="4">
        <f t="shared" si="1"/>
        <v>0</v>
      </c>
      <c r="L25" s="5">
        <f>1/(1+Laskuri!$D$8)^Laskenta!H25</f>
        <v>1</v>
      </c>
      <c r="M25" s="4">
        <f t="shared" si="0"/>
        <v>0</v>
      </c>
      <c r="N25" s="6">
        <f t="shared" si="2"/>
        <v>0</v>
      </c>
      <c r="O25">
        <v>0</v>
      </c>
      <c r="P25" t="s">
        <v>49</v>
      </c>
    </row>
    <row r="26" spans="2:16">
      <c r="H26">
        <v>23</v>
      </c>
      <c r="I26">
        <f>IF(H26=Laskuri!$D$30,Laskuri!$D$29,0)</f>
        <v>0</v>
      </c>
      <c r="J26" s="4">
        <f>Laskuri!$D$11*Laskuri!$D$12*(1+Laskuri!$D$13)^Laskenta!H26+Laskuri!$D$14*Laskuri!$D$15*(1+Laskuri!$D$16)^Laskenta!H26+Laskuri!$D$17*Laskuri!$D$18*(1+Laskuri!$D$19)^H26+Laskuri!$D$20*Laskuri!$D$21*(1+Laskuri!$D$22)^Laskenta!H26+Laskuri!$D$23-Laskuri!$D$27</f>
        <v>0</v>
      </c>
      <c r="K26" s="4">
        <f t="shared" si="1"/>
        <v>0</v>
      </c>
      <c r="L26" s="5">
        <f>1/(1+Laskuri!$D$8)^Laskenta!H26</f>
        <v>1</v>
      </c>
      <c r="M26" s="4">
        <f t="shared" si="0"/>
        <v>0</v>
      </c>
      <c r="N26" s="6">
        <f t="shared" si="2"/>
        <v>0</v>
      </c>
      <c r="O26">
        <v>0</v>
      </c>
      <c r="P26" t="s">
        <v>49</v>
      </c>
    </row>
    <row r="27" spans="2:16">
      <c r="H27">
        <v>24</v>
      </c>
      <c r="I27">
        <f>IF(H27=Laskuri!$D$30,Laskuri!$D$29,0)</f>
        <v>0</v>
      </c>
      <c r="J27" s="4">
        <f>Laskuri!$D$11*Laskuri!$D$12*(1+Laskuri!$D$13)^Laskenta!H27+Laskuri!$D$14*Laskuri!$D$15*(1+Laskuri!$D$16)^Laskenta!H27+Laskuri!$D$17*Laskuri!$D$18*(1+Laskuri!$D$19)^H27+Laskuri!$D$20*Laskuri!$D$21*(1+Laskuri!$D$22)^Laskenta!H27+Laskuri!$D$23-Laskuri!$D$27</f>
        <v>0</v>
      </c>
      <c r="K27" s="4">
        <f t="shared" si="1"/>
        <v>0</v>
      </c>
      <c r="L27" s="5">
        <f>1/(1+Laskuri!$D$8)^Laskenta!H27</f>
        <v>1</v>
      </c>
      <c r="M27" s="4">
        <f t="shared" si="0"/>
        <v>0</v>
      </c>
      <c r="N27" s="6">
        <f t="shared" si="2"/>
        <v>0</v>
      </c>
      <c r="O27">
        <v>0</v>
      </c>
      <c r="P27" t="s">
        <v>49</v>
      </c>
    </row>
    <row r="28" spans="2:16">
      <c r="H28">
        <v>25</v>
      </c>
      <c r="I28">
        <f>IF(H28=Laskuri!$D$30,Laskuri!$D$29,0)</f>
        <v>0</v>
      </c>
      <c r="J28" s="4">
        <f>Laskuri!$D$11*Laskuri!$D$12*(1+Laskuri!$D$13)^Laskenta!H28+Laskuri!$D$14*Laskuri!$D$15*(1+Laskuri!$D$16)^Laskenta!H28+Laskuri!$D$17*Laskuri!$D$18*(1+Laskuri!$D$19)^H28+Laskuri!$D$20*Laskuri!$D$21*(1+Laskuri!$D$22)^Laskenta!H28+Laskuri!$D$23-Laskuri!$D$27</f>
        <v>0</v>
      </c>
      <c r="K28" s="4">
        <f t="shared" si="1"/>
        <v>0</v>
      </c>
      <c r="L28" s="5">
        <f>1/(1+Laskuri!$D$8)^Laskenta!H28</f>
        <v>1</v>
      </c>
      <c r="M28" s="4">
        <f t="shared" si="0"/>
        <v>0</v>
      </c>
      <c r="N28" s="6">
        <f t="shared" si="2"/>
        <v>0</v>
      </c>
      <c r="O28">
        <v>0</v>
      </c>
      <c r="P28" t="s">
        <v>49</v>
      </c>
    </row>
    <row r="29" spans="2:16">
      <c r="H29">
        <v>26</v>
      </c>
      <c r="I29">
        <f>IF(H29=Laskuri!$D$30,Laskuri!$D$29,0)</f>
        <v>0</v>
      </c>
      <c r="J29" s="4">
        <f>Laskuri!$D$11*Laskuri!$D$12*(1+Laskuri!$D$13)^Laskenta!H29+Laskuri!$D$14*Laskuri!$D$15*(1+Laskuri!$D$16)^Laskenta!H29+Laskuri!$D$17*Laskuri!$D$18*(1+Laskuri!$D$19)^H29+Laskuri!$D$20*Laskuri!$D$21*(1+Laskuri!$D$22)^Laskenta!H29+Laskuri!$D$23-Laskuri!$D$27</f>
        <v>0</v>
      </c>
      <c r="K29" s="4">
        <f t="shared" si="1"/>
        <v>0</v>
      </c>
      <c r="L29" s="5">
        <f>1/(1+Laskuri!$D$8)^Laskenta!H29</f>
        <v>1</v>
      </c>
      <c r="M29" s="4">
        <f t="shared" si="0"/>
        <v>0</v>
      </c>
      <c r="N29" s="6">
        <f t="shared" si="2"/>
        <v>0</v>
      </c>
      <c r="O29">
        <v>0</v>
      </c>
      <c r="P29" t="s">
        <v>49</v>
      </c>
    </row>
    <row r="30" spans="2:16">
      <c r="H30">
        <v>27</v>
      </c>
      <c r="I30">
        <f>IF(H30=Laskuri!$D$30,Laskuri!$D$29,0)</f>
        <v>0</v>
      </c>
      <c r="J30" s="4">
        <f>Laskuri!$D$11*Laskuri!$D$12*(1+Laskuri!$D$13)^Laskenta!H30+Laskuri!$D$14*Laskuri!$D$15*(1+Laskuri!$D$16)^Laskenta!H30+Laskuri!$D$17*Laskuri!$D$18*(1+Laskuri!$D$19)^H30+Laskuri!$D$20*Laskuri!$D$21*(1+Laskuri!$D$22)^Laskenta!H30+Laskuri!$D$23-Laskuri!$D$27</f>
        <v>0</v>
      </c>
      <c r="K30" s="4">
        <f t="shared" si="1"/>
        <v>0</v>
      </c>
      <c r="L30" s="5">
        <f>1/(1+Laskuri!$D$8)^Laskenta!H30</f>
        <v>1</v>
      </c>
      <c r="M30" s="4">
        <f t="shared" si="0"/>
        <v>0</v>
      </c>
      <c r="N30" s="6">
        <f t="shared" si="2"/>
        <v>0</v>
      </c>
      <c r="O30">
        <v>0</v>
      </c>
      <c r="P30" t="s">
        <v>49</v>
      </c>
    </row>
    <row r="31" spans="2:16">
      <c r="H31">
        <v>28</v>
      </c>
      <c r="I31">
        <f>IF(H31=Laskuri!$D$30,Laskuri!$D$29,0)</f>
        <v>0</v>
      </c>
      <c r="J31" s="4">
        <f>Laskuri!$D$11*Laskuri!$D$12*(1+Laskuri!$D$13)^Laskenta!H31+Laskuri!$D$14*Laskuri!$D$15*(1+Laskuri!$D$16)^Laskenta!H31+Laskuri!$D$17*Laskuri!$D$18*(1+Laskuri!$D$19)^H31+Laskuri!$D$20*Laskuri!$D$21*(1+Laskuri!$D$22)^Laskenta!H31+Laskuri!$D$23-Laskuri!$D$27</f>
        <v>0</v>
      </c>
      <c r="K31" s="4">
        <f t="shared" si="1"/>
        <v>0</v>
      </c>
      <c r="L31" s="5">
        <f>1/(1+Laskuri!$D$8)^Laskenta!H31</f>
        <v>1</v>
      </c>
      <c r="M31" s="4">
        <f t="shared" si="0"/>
        <v>0</v>
      </c>
      <c r="N31" s="6">
        <f t="shared" si="2"/>
        <v>0</v>
      </c>
      <c r="O31">
        <v>0</v>
      </c>
      <c r="P31" t="s">
        <v>49</v>
      </c>
    </row>
    <row r="32" spans="2:16">
      <c r="H32">
        <v>29</v>
      </c>
      <c r="I32">
        <f>IF(H32=Laskuri!$D$30,Laskuri!$D$29,0)</f>
        <v>0</v>
      </c>
      <c r="J32" s="4">
        <f>Laskuri!$D$11*Laskuri!$D$12*(1+Laskuri!$D$13)^Laskenta!H32+Laskuri!$D$14*Laskuri!$D$15*(1+Laskuri!$D$16)^Laskenta!H32+Laskuri!$D$17*Laskuri!$D$18*(1+Laskuri!$D$19)^H32+Laskuri!$D$20*Laskuri!$D$21*(1+Laskuri!$D$22)^Laskenta!H32+Laskuri!$D$23-Laskuri!$D$27</f>
        <v>0</v>
      </c>
      <c r="K32" s="4">
        <f t="shared" si="1"/>
        <v>0</v>
      </c>
      <c r="L32" s="5">
        <f>1/(1+Laskuri!$D$8)^Laskenta!H32</f>
        <v>1</v>
      </c>
      <c r="M32" s="4">
        <f t="shared" si="0"/>
        <v>0</v>
      </c>
      <c r="N32" s="6">
        <f t="shared" si="2"/>
        <v>0</v>
      </c>
      <c r="O32">
        <v>0</v>
      </c>
      <c r="P32" t="s">
        <v>49</v>
      </c>
    </row>
    <row r="33" spans="8:16">
      <c r="H33">
        <v>30</v>
      </c>
      <c r="I33">
        <f>IF(H33=Laskuri!$D$30,Laskuri!$D$29,0)</f>
        <v>0</v>
      </c>
      <c r="J33" s="4">
        <f>Laskuri!$D$11*Laskuri!$D$12*(1+Laskuri!$D$13)^Laskenta!H33+Laskuri!$D$14*Laskuri!$D$15*(1+Laskuri!$D$16)^Laskenta!H33+Laskuri!$D$17*Laskuri!$D$18*(1+Laskuri!$D$19)^H33+Laskuri!$D$20*Laskuri!$D$21*(1+Laskuri!$D$22)^Laskenta!H33+Laskuri!$D$23-Laskuri!$D$27</f>
        <v>0</v>
      </c>
      <c r="K33" s="4">
        <f t="shared" si="1"/>
        <v>0</v>
      </c>
      <c r="L33" s="5">
        <f>1/(1+Laskuri!$D$8)^Laskenta!H33</f>
        <v>1</v>
      </c>
      <c r="M33" s="4">
        <f t="shared" si="0"/>
        <v>0</v>
      </c>
      <c r="N33" s="6">
        <f t="shared" si="2"/>
        <v>0</v>
      </c>
      <c r="O33">
        <v>0</v>
      </c>
      <c r="P33" t="s">
        <v>49</v>
      </c>
    </row>
    <row r="34" spans="8:16">
      <c r="H34">
        <v>31</v>
      </c>
      <c r="I34">
        <f>IF(H34=Laskuri!$D$30,Laskuri!$D$29,0)</f>
        <v>0</v>
      </c>
      <c r="J34" s="4">
        <f>Laskuri!$D$11*Laskuri!$D$12*(1+Laskuri!$D$13)^Laskenta!H34+Laskuri!$D$14*Laskuri!$D$15*(1+Laskuri!$D$16)^Laskenta!H34+Laskuri!$D$17*Laskuri!$D$18*(1+Laskuri!$D$19)^H34+Laskuri!$D$20*Laskuri!$D$21*(1+Laskuri!$D$22)^Laskenta!H34+Laskuri!$D$23-Laskuri!$D$27</f>
        <v>0</v>
      </c>
      <c r="K34" s="4">
        <f t="shared" si="1"/>
        <v>0</v>
      </c>
      <c r="L34" s="5">
        <f>1/(1+Laskuri!$D$8)^Laskenta!H34</f>
        <v>1</v>
      </c>
      <c r="M34" s="4">
        <f t="shared" si="0"/>
        <v>0</v>
      </c>
      <c r="N34" s="6">
        <f t="shared" si="2"/>
        <v>0</v>
      </c>
      <c r="O34">
        <v>0</v>
      </c>
      <c r="P34" t="s">
        <v>49</v>
      </c>
    </row>
    <row r="35" spans="8:16">
      <c r="H35">
        <v>32</v>
      </c>
      <c r="I35">
        <f>IF(H35=Laskuri!$D$30,Laskuri!$D$29,0)</f>
        <v>0</v>
      </c>
      <c r="J35" s="4">
        <f>Laskuri!$D$11*Laskuri!$D$12*(1+Laskuri!$D$13)^Laskenta!H35+Laskuri!$D$14*Laskuri!$D$15*(1+Laskuri!$D$16)^Laskenta!H35+Laskuri!$D$17*Laskuri!$D$18*(1+Laskuri!$D$19)^H35+Laskuri!$D$20*Laskuri!$D$21*(1+Laskuri!$D$22)^Laskenta!H35+Laskuri!$D$23-Laskuri!$D$27</f>
        <v>0</v>
      </c>
      <c r="K35" s="4">
        <f t="shared" si="1"/>
        <v>0</v>
      </c>
      <c r="L35" s="5">
        <f>1/(1+Laskuri!$D$8)^Laskenta!H35</f>
        <v>1</v>
      </c>
      <c r="M35" s="4">
        <f t="shared" si="0"/>
        <v>0</v>
      </c>
      <c r="N35" s="6">
        <f t="shared" si="2"/>
        <v>0</v>
      </c>
      <c r="O35">
        <v>0</v>
      </c>
      <c r="P35" t="s">
        <v>49</v>
      </c>
    </row>
    <row r="36" spans="8:16">
      <c r="H36">
        <v>33</v>
      </c>
      <c r="I36">
        <f>IF(H36=Laskuri!$D$30,Laskuri!$D$29,0)</f>
        <v>0</v>
      </c>
      <c r="J36" s="4">
        <f>Laskuri!$D$11*Laskuri!$D$12*(1+Laskuri!$D$13)^Laskenta!H36+Laskuri!$D$14*Laskuri!$D$15*(1+Laskuri!$D$16)^Laskenta!H36+Laskuri!$D$17*Laskuri!$D$18*(1+Laskuri!$D$19)^H36+Laskuri!$D$20*Laskuri!$D$21*(1+Laskuri!$D$22)^Laskenta!H36+Laskuri!$D$23-Laskuri!$D$27</f>
        <v>0</v>
      </c>
      <c r="K36" s="4">
        <f t="shared" si="1"/>
        <v>0</v>
      </c>
      <c r="L36" s="5">
        <f>1/(1+Laskuri!$D$8)^Laskenta!H36</f>
        <v>1</v>
      </c>
      <c r="M36" s="4">
        <f t="shared" si="0"/>
        <v>0</v>
      </c>
      <c r="N36" s="6">
        <f t="shared" si="2"/>
        <v>0</v>
      </c>
      <c r="O36">
        <v>0</v>
      </c>
      <c r="P36" t="s">
        <v>49</v>
      </c>
    </row>
    <row r="37" spans="8:16">
      <c r="H37">
        <v>34</v>
      </c>
      <c r="I37">
        <f>IF(H37=Laskuri!$D$30,Laskuri!$D$29,0)</f>
        <v>0</v>
      </c>
      <c r="J37" s="4">
        <f>Laskuri!$D$11*Laskuri!$D$12*(1+Laskuri!$D$13)^Laskenta!H37+Laskuri!$D$14*Laskuri!$D$15*(1+Laskuri!$D$16)^Laskenta!H37+Laskuri!$D$17*Laskuri!$D$18*(1+Laskuri!$D$19)^H37+Laskuri!$D$20*Laskuri!$D$21*(1+Laskuri!$D$22)^Laskenta!H37+Laskuri!$D$23-Laskuri!$D$27</f>
        <v>0</v>
      </c>
      <c r="K37" s="4">
        <f t="shared" si="1"/>
        <v>0</v>
      </c>
      <c r="L37" s="5">
        <f>1/(1+Laskuri!$D$8)^Laskenta!H37</f>
        <v>1</v>
      </c>
      <c r="M37" s="4">
        <f t="shared" si="0"/>
        <v>0</v>
      </c>
      <c r="N37" s="6">
        <f t="shared" si="2"/>
        <v>0</v>
      </c>
      <c r="O37">
        <v>0</v>
      </c>
      <c r="P37" t="s">
        <v>49</v>
      </c>
    </row>
    <row r="38" spans="8:16">
      <c r="H38">
        <v>35</v>
      </c>
      <c r="I38">
        <f>IF(H38=Laskuri!$D$30,Laskuri!$D$29,0)</f>
        <v>0</v>
      </c>
      <c r="J38" s="4">
        <f>Laskuri!$D$11*Laskuri!$D$12*(1+Laskuri!$D$13)^Laskenta!H38+Laskuri!$D$14*Laskuri!$D$15*(1+Laskuri!$D$16)^Laskenta!H38+Laskuri!$D$17*Laskuri!$D$18*(1+Laskuri!$D$19)^H38+Laskuri!$D$20*Laskuri!$D$21*(1+Laskuri!$D$22)^Laskenta!H38+Laskuri!$D$23-Laskuri!$D$27</f>
        <v>0</v>
      </c>
      <c r="K38" s="4">
        <f t="shared" si="1"/>
        <v>0</v>
      </c>
      <c r="L38" s="5">
        <f>1/(1+Laskuri!$D$8)^Laskenta!H38</f>
        <v>1</v>
      </c>
      <c r="M38" s="4">
        <f t="shared" si="0"/>
        <v>0</v>
      </c>
      <c r="N38" s="6">
        <f t="shared" si="2"/>
        <v>0</v>
      </c>
      <c r="O38">
        <v>0</v>
      </c>
      <c r="P38" t="s">
        <v>49</v>
      </c>
    </row>
    <row r="39" spans="8:16">
      <c r="H39">
        <v>36</v>
      </c>
      <c r="I39">
        <f>IF(H39=Laskuri!$D$30,Laskuri!$D$29,0)</f>
        <v>0</v>
      </c>
      <c r="J39" s="4">
        <f>Laskuri!$D$11*Laskuri!$D$12*(1+Laskuri!$D$13)^Laskenta!H39+Laskuri!$D$14*Laskuri!$D$15*(1+Laskuri!$D$16)^Laskenta!H39+Laskuri!$D$17*Laskuri!$D$18*(1+Laskuri!$D$19)^H39+Laskuri!$D$20*Laskuri!$D$21*(1+Laskuri!$D$22)^Laskenta!H39+Laskuri!$D$23-Laskuri!$D$27</f>
        <v>0</v>
      </c>
      <c r="K39" s="4">
        <f t="shared" si="1"/>
        <v>0</v>
      </c>
      <c r="L39" s="5">
        <f>1/(1+Laskuri!$D$8)^Laskenta!H39</f>
        <v>1</v>
      </c>
      <c r="M39" s="4">
        <f t="shared" si="0"/>
        <v>0</v>
      </c>
      <c r="N39" s="6">
        <f t="shared" si="2"/>
        <v>0</v>
      </c>
      <c r="O39">
        <v>0</v>
      </c>
      <c r="P39" t="s">
        <v>49</v>
      </c>
    </row>
    <row r="40" spans="8:16">
      <c r="H40">
        <v>37</v>
      </c>
      <c r="I40">
        <f>IF(H40=Laskuri!$D$30,Laskuri!$D$29,0)</f>
        <v>0</v>
      </c>
      <c r="J40" s="4">
        <f>Laskuri!$D$11*Laskuri!$D$12*(1+Laskuri!$D$13)^Laskenta!H40+Laskuri!$D$14*Laskuri!$D$15*(1+Laskuri!$D$16)^Laskenta!H40+Laskuri!$D$17*Laskuri!$D$18*(1+Laskuri!$D$19)^H40+Laskuri!$D$20*Laskuri!$D$21*(1+Laskuri!$D$22)^Laskenta!H40+Laskuri!$D$23-Laskuri!$D$27</f>
        <v>0</v>
      </c>
      <c r="K40" s="4">
        <f t="shared" si="1"/>
        <v>0</v>
      </c>
      <c r="L40" s="5">
        <f>1/(1+Laskuri!$D$8)^Laskenta!H40</f>
        <v>1</v>
      </c>
      <c r="M40" s="4">
        <f t="shared" si="0"/>
        <v>0</v>
      </c>
      <c r="N40" s="6">
        <f t="shared" si="2"/>
        <v>0</v>
      </c>
      <c r="O40">
        <v>0</v>
      </c>
      <c r="P40" t="s">
        <v>49</v>
      </c>
    </row>
    <row r="41" spans="8:16">
      <c r="H41">
        <v>38</v>
      </c>
      <c r="I41">
        <f>IF(H41=Laskuri!$D$30,Laskuri!$D$29,0)</f>
        <v>0</v>
      </c>
      <c r="J41" s="4">
        <f>Laskuri!$D$11*Laskuri!$D$12*(1+Laskuri!$D$13)^Laskenta!H41+Laskuri!$D$14*Laskuri!$D$15*(1+Laskuri!$D$16)^Laskenta!H41+Laskuri!$D$17*Laskuri!$D$18*(1+Laskuri!$D$19)^H41+Laskuri!$D$20*Laskuri!$D$21*(1+Laskuri!$D$22)^Laskenta!H41+Laskuri!$D$23-Laskuri!$D$27</f>
        <v>0</v>
      </c>
      <c r="K41" s="4">
        <f t="shared" si="1"/>
        <v>0</v>
      </c>
      <c r="L41" s="5">
        <f>1/(1+Laskuri!$D$8)^Laskenta!H41</f>
        <v>1</v>
      </c>
      <c r="M41" s="4">
        <f t="shared" si="0"/>
        <v>0</v>
      </c>
      <c r="N41" s="6">
        <f t="shared" si="2"/>
        <v>0</v>
      </c>
      <c r="O41">
        <v>0</v>
      </c>
      <c r="P41" t="s">
        <v>49</v>
      </c>
    </row>
    <row r="42" spans="8:16">
      <c r="H42">
        <v>39</v>
      </c>
      <c r="I42">
        <f>IF(H42=Laskuri!$D$30,Laskuri!$D$29,0)</f>
        <v>0</v>
      </c>
      <c r="J42" s="4">
        <f>Laskuri!$D$11*Laskuri!$D$12*(1+Laskuri!$D$13)^Laskenta!H42+Laskuri!$D$14*Laskuri!$D$15*(1+Laskuri!$D$16)^Laskenta!H42+Laskuri!$D$17*Laskuri!$D$18*(1+Laskuri!$D$19)^H42+Laskuri!$D$20*Laskuri!$D$21*(1+Laskuri!$D$22)^Laskenta!H42+Laskuri!$D$23-Laskuri!$D$27</f>
        <v>0</v>
      </c>
      <c r="K42" s="4">
        <f t="shared" si="1"/>
        <v>0</v>
      </c>
      <c r="L42" s="5">
        <f>1/(1+Laskuri!$D$8)^Laskenta!H42</f>
        <v>1</v>
      </c>
      <c r="M42" s="4">
        <f t="shared" si="0"/>
        <v>0</v>
      </c>
      <c r="N42" s="6">
        <f t="shared" si="2"/>
        <v>0</v>
      </c>
      <c r="O42">
        <v>0</v>
      </c>
      <c r="P42" t="s">
        <v>49</v>
      </c>
    </row>
    <row r="43" spans="8:16">
      <c r="H43">
        <v>40</v>
      </c>
      <c r="I43">
        <f>IF(H43=Laskuri!$D$30,Laskuri!$D$29,0)</f>
        <v>0</v>
      </c>
      <c r="J43" s="4">
        <f>Laskuri!$D$11*Laskuri!$D$12*(1+Laskuri!$D$13)^Laskenta!H43+Laskuri!$D$14*Laskuri!$D$15*(1+Laskuri!$D$16)^Laskenta!H43+Laskuri!$D$17*Laskuri!$D$18*(1+Laskuri!$D$19)^H43+Laskuri!$D$20*Laskuri!$D$21*(1+Laskuri!$D$22)^Laskenta!H43+Laskuri!$D$23-Laskuri!$D$27</f>
        <v>0</v>
      </c>
      <c r="K43" s="4">
        <f t="shared" si="1"/>
        <v>0</v>
      </c>
      <c r="L43" s="5">
        <f>1/(1+Laskuri!$D$8)^Laskenta!H43</f>
        <v>1</v>
      </c>
      <c r="M43" s="4">
        <f t="shared" si="0"/>
        <v>0</v>
      </c>
      <c r="N43" s="6">
        <f t="shared" si="2"/>
        <v>0</v>
      </c>
      <c r="O43">
        <v>0</v>
      </c>
      <c r="P43" t="s">
        <v>49</v>
      </c>
    </row>
    <row r="44" spans="8:16">
      <c r="H44">
        <v>41</v>
      </c>
      <c r="I44">
        <f>IF(H44=Laskuri!$D$30,Laskuri!$D$29,0)</f>
        <v>0</v>
      </c>
      <c r="J44" s="4">
        <f>Laskuri!$D$11*Laskuri!$D$12*(1+Laskuri!$D$13)^Laskenta!H44+Laskuri!$D$14*Laskuri!$D$15*(1+Laskuri!$D$16)^Laskenta!H44+Laskuri!$D$17*Laskuri!$D$18*(1+Laskuri!$D$19)^H44+Laskuri!$D$20*Laskuri!$D$21*(1+Laskuri!$D$22)^Laskenta!H44+Laskuri!$D$23-Laskuri!$D$27</f>
        <v>0</v>
      </c>
      <c r="K44" s="4">
        <f t="shared" si="1"/>
        <v>0</v>
      </c>
      <c r="L44" s="5">
        <f>1/(1+Laskuri!$D$8)^Laskenta!H44</f>
        <v>1</v>
      </c>
      <c r="M44" s="4">
        <f t="shared" si="0"/>
        <v>0</v>
      </c>
      <c r="N44" s="6">
        <f t="shared" si="2"/>
        <v>0</v>
      </c>
      <c r="O44">
        <v>0</v>
      </c>
      <c r="P44" t="s">
        <v>49</v>
      </c>
    </row>
    <row r="45" spans="8:16">
      <c r="H45">
        <v>42</v>
      </c>
      <c r="I45">
        <f>IF(H45=Laskuri!$D$30,Laskuri!$D$29,0)</f>
        <v>0</v>
      </c>
      <c r="J45" s="4">
        <f>Laskuri!$D$11*Laskuri!$D$12*(1+Laskuri!$D$13)^Laskenta!H45+Laskuri!$D$14*Laskuri!$D$15*(1+Laskuri!$D$16)^Laskenta!H45+Laskuri!$D$17*Laskuri!$D$18*(1+Laskuri!$D$19)^H45+Laskuri!$D$20*Laskuri!$D$21*(1+Laskuri!$D$22)^Laskenta!H45+Laskuri!$D$23-Laskuri!$D$27</f>
        <v>0</v>
      </c>
      <c r="K45" s="4">
        <f t="shared" si="1"/>
        <v>0</v>
      </c>
      <c r="L45" s="5">
        <f>1/(1+Laskuri!$D$8)^Laskenta!H45</f>
        <v>1</v>
      </c>
      <c r="M45" s="4">
        <f t="shared" si="0"/>
        <v>0</v>
      </c>
      <c r="N45" s="6">
        <f t="shared" si="2"/>
        <v>0</v>
      </c>
      <c r="O45">
        <v>0</v>
      </c>
      <c r="P45" t="s">
        <v>49</v>
      </c>
    </row>
    <row r="46" spans="8:16">
      <c r="H46">
        <v>43</v>
      </c>
      <c r="I46">
        <f>IF(H46=Laskuri!$D$30,Laskuri!$D$29,0)</f>
        <v>0</v>
      </c>
      <c r="J46" s="4">
        <f>Laskuri!$D$11*Laskuri!$D$12*(1+Laskuri!$D$13)^Laskenta!H46+Laskuri!$D$14*Laskuri!$D$15*(1+Laskuri!$D$16)^Laskenta!H46+Laskuri!$D$17*Laskuri!$D$18*(1+Laskuri!$D$19)^H46+Laskuri!$D$20*Laskuri!$D$21*(1+Laskuri!$D$22)^Laskenta!H46+Laskuri!$D$23-Laskuri!$D$27</f>
        <v>0</v>
      </c>
      <c r="K46" s="4">
        <f t="shared" si="1"/>
        <v>0</v>
      </c>
      <c r="L46" s="5">
        <f>1/(1+Laskuri!$D$8)^Laskenta!H46</f>
        <v>1</v>
      </c>
      <c r="M46" s="4">
        <f t="shared" si="0"/>
        <v>0</v>
      </c>
      <c r="N46" s="6">
        <f t="shared" si="2"/>
        <v>0</v>
      </c>
      <c r="O46">
        <v>0</v>
      </c>
      <c r="P46" t="s">
        <v>49</v>
      </c>
    </row>
    <row r="47" spans="8:16">
      <c r="H47">
        <v>44</v>
      </c>
      <c r="I47">
        <f>IF(H47=Laskuri!$D$30,Laskuri!$D$29,0)</f>
        <v>0</v>
      </c>
      <c r="J47" s="4">
        <f>Laskuri!$D$11*Laskuri!$D$12*(1+Laskuri!$D$13)^Laskenta!H47+Laskuri!$D$14*Laskuri!$D$15*(1+Laskuri!$D$16)^Laskenta!H47+Laskuri!$D$17*Laskuri!$D$18*(1+Laskuri!$D$19)^H47+Laskuri!$D$20*Laskuri!$D$21*(1+Laskuri!$D$22)^Laskenta!H47+Laskuri!$D$23-Laskuri!$D$27</f>
        <v>0</v>
      </c>
      <c r="K47" s="4">
        <f t="shared" si="1"/>
        <v>0</v>
      </c>
      <c r="L47" s="5">
        <f>1/(1+Laskuri!$D$8)^Laskenta!H47</f>
        <v>1</v>
      </c>
      <c r="M47" s="4">
        <f t="shared" si="0"/>
        <v>0</v>
      </c>
      <c r="N47" s="6">
        <f t="shared" si="2"/>
        <v>0</v>
      </c>
      <c r="O47">
        <v>0</v>
      </c>
      <c r="P47" t="s">
        <v>49</v>
      </c>
    </row>
    <row r="48" spans="8:16">
      <c r="H48">
        <v>45</v>
      </c>
      <c r="I48">
        <f>IF(H48=Laskuri!$D$30,Laskuri!$D$29,0)</f>
        <v>0</v>
      </c>
      <c r="J48" s="4">
        <f>Laskuri!$D$11*Laskuri!$D$12*(1+Laskuri!$D$13)^Laskenta!H48+Laskuri!$D$14*Laskuri!$D$15*(1+Laskuri!$D$16)^Laskenta!H48+Laskuri!$D$17*Laskuri!$D$18*(1+Laskuri!$D$19)^H48+Laskuri!$D$20*Laskuri!$D$21*(1+Laskuri!$D$22)^Laskenta!H48+Laskuri!$D$23-Laskuri!$D$27</f>
        <v>0</v>
      </c>
      <c r="K48" s="4">
        <f t="shared" si="1"/>
        <v>0</v>
      </c>
      <c r="L48" s="5">
        <f>1/(1+Laskuri!$D$8)^Laskenta!H48</f>
        <v>1</v>
      </c>
      <c r="M48" s="4">
        <f t="shared" si="0"/>
        <v>0</v>
      </c>
      <c r="N48" s="6">
        <f t="shared" si="2"/>
        <v>0</v>
      </c>
      <c r="O48">
        <v>0</v>
      </c>
      <c r="P48" t="s">
        <v>49</v>
      </c>
    </row>
    <row r="49" spans="8:16">
      <c r="H49">
        <v>46</v>
      </c>
      <c r="I49">
        <f>IF(H49=Laskuri!$D$30,Laskuri!$D$29,0)</f>
        <v>0</v>
      </c>
      <c r="J49" s="4">
        <f>Laskuri!$D$11*Laskuri!$D$12*(1+Laskuri!$D$13)^Laskenta!H49+Laskuri!$D$14*Laskuri!$D$15*(1+Laskuri!$D$16)^Laskenta!H49+Laskuri!$D$17*Laskuri!$D$18*(1+Laskuri!$D$19)^H49+Laskuri!$D$20*Laskuri!$D$21*(1+Laskuri!$D$22)^Laskenta!H49+Laskuri!$D$23-Laskuri!$D$27</f>
        <v>0</v>
      </c>
      <c r="K49" s="4">
        <f t="shared" si="1"/>
        <v>0</v>
      </c>
      <c r="L49" s="5">
        <f>1/(1+Laskuri!$D$8)^Laskenta!H49</f>
        <v>1</v>
      </c>
      <c r="M49" s="4">
        <f t="shared" si="0"/>
        <v>0</v>
      </c>
      <c r="N49" s="6">
        <f t="shared" si="2"/>
        <v>0</v>
      </c>
      <c r="O49">
        <v>0</v>
      </c>
      <c r="P49" t="s">
        <v>49</v>
      </c>
    </row>
    <row r="50" spans="8:16">
      <c r="H50">
        <v>47</v>
      </c>
      <c r="I50">
        <f>IF(H50=Laskuri!$D$30,Laskuri!$D$29,0)</f>
        <v>0</v>
      </c>
      <c r="J50" s="4">
        <f>Laskuri!$D$11*Laskuri!$D$12*(1+Laskuri!$D$13)^Laskenta!H50+Laskuri!$D$14*Laskuri!$D$15*(1+Laskuri!$D$16)^Laskenta!H50+Laskuri!$D$17*Laskuri!$D$18*(1+Laskuri!$D$19)^H50+Laskuri!$D$20*Laskuri!$D$21*(1+Laskuri!$D$22)^Laskenta!H50+Laskuri!$D$23-Laskuri!$D$27</f>
        <v>0</v>
      </c>
      <c r="K50" s="4">
        <f t="shared" si="1"/>
        <v>0</v>
      </c>
      <c r="L50" s="5">
        <f>1/(1+Laskuri!$D$8)^Laskenta!H50</f>
        <v>1</v>
      </c>
      <c r="M50" s="4">
        <f t="shared" si="0"/>
        <v>0</v>
      </c>
      <c r="N50" s="6">
        <f t="shared" si="2"/>
        <v>0</v>
      </c>
      <c r="O50">
        <v>0</v>
      </c>
      <c r="P50" t="s">
        <v>49</v>
      </c>
    </row>
    <row r="51" spans="8:16">
      <c r="H51">
        <v>48</v>
      </c>
      <c r="I51">
        <f>IF(H51=Laskuri!$D$30,Laskuri!$D$29,0)</f>
        <v>0</v>
      </c>
      <c r="J51" s="4">
        <f>Laskuri!$D$11*Laskuri!$D$12*(1+Laskuri!$D$13)^Laskenta!H51+Laskuri!$D$14*Laskuri!$D$15*(1+Laskuri!$D$16)^Laskenta!H51+Laskuri!$D$17*Laskuri!$D$18*(1+Laskuri!$D$19)^H51+Laskuri!$D$20*Laskuri!$D$21*(1+Laskuri!$D$22)^Laskenta!H51+Laskuri!$D$23-Laskuri!$D$27</f>
        <v>0</v>
      </c>
      <c r="K51" s="4">
        <f t="shared" si="1"/>
        <v>0</v>
      </c>
      <c r="L51" s="5">
        <f>1/(1+Laskuri!$D$8)^Laskenta!H51</f>
        <v>1</v>
      </c>
      <c r="M51" s="4">
        <f t="shared" si="0"/>
        <v>0</v>
      </c>
      <c r="N51" s="6">
        <f t="shared" si="2"/>
        <v>0</v>
      </c>
      <c r="O51">
        <v>0</v>
      </c>
      <c r="P51" t="s">
        <v>49</v>
      </c>
    </row>
    <row r="52" spans="8:16">
      <c r="H52">
        <v>49</v>
      </c>
      <c r="I52">
        <f>IF(H52=Laskuri!$D$30,Laskuri!$D$29,0)</f>
        <v>0</v>
      </c>
      <c r="J52" s="4">
        <f>Laskuri!$D$11*Laskuri!$D$12*(1+Laskuri!$D$13)^Laskenta!H52+Laskuri!$D$14*Laskuri!$D$15*(1+Laskuri!$D$16)^Laskenta!H52+Laskuri!$D$17*Laskuri!$D$18*(1+Laskuri!$D$19)^H52+Laskuri!$D$20*Laskuri!$D$21*(1+Laskuri!$D$22)^Laskenta!H52+Laskuri!$D$23-Laskuri!$D$27</f>
        <v>0</v>
      </c>
      <c r="K52" s="4">
        <f t="shared" si="1"/>
        <v>0</v>
      </c>
      <c r="L52" s="5">
        <f>1/(1+Laskuri!$D$8)^Laskenta!H52</f>
        <v>1</v>
      </c>
      <c r="M52" s="4">
        <f t="shared" si="0"/>
        <v>0</v>
      </c>
      <c r="N52" s="6">
        <f t="shared" si="2"/>
        <v>0</v>
      </c>
      <c r="O52">
        <v>0</v>
      </c>
      <c r="P52" t="s">
        <v>49</v>
      </c>
    </row>
    <row r="53" spans="8:16">
      <c r="H53">
        <v>50</v>
      </c>
      <c r="I53">
        <f>IF(H53=Laskuri!$D$30,Laskuri!$D$29,0)</f>
        <v>0</v>
      </c>
      <c r="J53" s="4">
        <f>Laskuri!$D$11*Laskuri!$D$12*(1+Laskuri!$D$13)^Laskenta!H53+Laskuri!$D$14*Laskuri!$D$15*(1+Laskuri!$D$16)^Laskenta!H53+Laskuri!$D$17*Laskuri!$D$18*(1+Laskuri!$D$19)^H53+Laskuri!$D$20*Laskuri!$D$21*(1+Laskuri!$D$22)^Laskenta!H53+Laskuri!$D$23-Laskuri!$D$27</f>
        <v>0</v>
      </c>
      <c r="K53" s="4">
        <f t="shared" si="1"/>
        <v>0</v>
      </c>
      <c r="L53" s="5">
        <f>1/(1+Laskuri!$D$8)^Laskenta!H53</f>
        <v>1</v>
      </c>
      <c r="M53" s="4">
        <f t="shared" si="0"/>
        <v>0</v>
      </c>
      <c r="N53" s="6">
        <f>N52+M53</f>
        <v>0</v>
      </c>
      <c r="O53">
        <v>0</v>
      </c>
      <c r="P53" t="s">
        <v>49</v>
      </c>
    </row>
    <row r="54" spans="8:16">
      <c r="H54">
        <v>51</v>
      </c>
      <c r="I54">
        <f>IF(H54=Laskuri!$D$30,Laskuri!$D$29,0)</f>
        <v>0</v>
      </c>
      <c r="J54" s="4">
        <f>Laskuri!$D$11*Laskuri!$D$12*(1+Laskuri!$D$13)^Laskenta!H54+Laskuri!$D$14*Laskuri!$D$15*(1+Laskuri!$D$16)^Laskenta!H54+Laskuri!$D$17*Laskuri!$D$18*(1+Laskuri!$D$19)^H54+Laskuri!$D$20*Laskuri!$D$21*(1+Laskuri!$D$22)^Laskenta!H54+Laskuri!$D$23-Laskuri!$D$27</f>
        <v>0</v>
      </c>
      <c r="K54" s="4">
        <f t="shared" si="1"/>
        <v>0</v>
      </c>
      <c r="L54" s="5">
        <f>1/(1+Laskuri!$D$8)^Laskenta!H54</f>
        <v>1</v>
      </c>
      <c r="M54" s="4">
        <f t="shared" si="0"/>
        <v>0</v>
      </c>
      <c r="N54" s="6">
        <f>N53+M54</f>
        <v>0</v>
      </c>
      <c r="O54">
        <v>0</v>
      </c>
      <c r="P54" t="s">
        <v>49</v>
      </c>
    </row>
    <row r="55" spans="8:16">
      <c r="H55">
        <v>52</v>
      </c>
      <c r="I55">
        <f>IF(H55=Laskuri!$D$30,Laskuri!$D$29,0)</f>
        <v>0</v>
      </c>
      <c r="J55" s="4">
        <f>Laskuri!$D$11*Laskuri!$D$12*(1+Laskuri!$D$13)^Laskenta!H55+Laskuri!$D$14*Laskuri!$D$15*(1+Laskuri!$D$16)^Laskenta!H55+Laskuri!$D$17*Laskuri!$D$18*(1+Laskuri!$D$19)^H55+Laskuri!$D$20*Laskuri!$D$21*(1+Laskuri!$D$22)^Laskenta!H55+Laskuri!$D$23-Laskuri!$D$27</f>
        <v>0</v>
      </c>
      <c r="K55" s="4">
        <f t="shared" si="1"/>
        <v>0</v>
      </c>
      <c r="L55" s="5">
        <f>1/(1+Laskuri!$D$8)^Laskenta!H55</f>
        <v>1</v>
      </c>
      <c r="M55" s="4">
        <f t="shared" si="0"/>
        <v>0</v>
      </c>
      <c r="N55" s="6">
        <f t="shared" ref="N55:N100" si="3">N54+M55</f>
        <v>0</v>
      </c>
      <c r="O55">
        <v>0</v>
      </c>
      <c r="P55" t="s">
        <v>49</v>
      </c>
    </row>
    <row r="56" spans="8:16">
      <c r="H56">
        <v>53</v>
      </c>
      <c r="I56">
        <f>IF(H56=Laskuri!$D$30,Laskuri!$D$29,0)</f>
        <v>0</v>
      </c>
      <c r="J56" s="4">
        <f>Laskuri!$D$11*Laskuri!$D$12*(1+Laskuri!$D$13)^Laskenta!H56+Laskuri!$D$14*Laskuri!$D$15*(1+Laskuri!$D$16)^Laskenta!H56+Laskuri!$D$17*Laskuri!$D$18*(1+Laskuri!$D$19)^H56+Laskuri!$D$20*Laskuri!$D$21*(1+Laskuri!$D$22)^Laskenta!H56+Laskuri!$D$23-Laskuri!$D$27</f>
        <v>0</v>
      </c>
      <c r="K56" s="4">
        <f t="shared" si="1"/>
        <v>0</v>
      </c>
      <c r="L56" s="5">
        <f>1/(1+Laskuri!$D$8)^Laskenta!H56</f>
        <v>1</v>
      </c>
      <c r="M56" s="4">
        <f t="shared" si="0"/>
        <v>0</v>
      </c>
      <c r="N56" s="6">
        <f t="shared" si="3"/>
        <v>0</v>
      </c>
      <c r="O56">
        <v>0</v>
      </c>
      <c r="P56" t="s">
        <v>49</v>
      </c>
    </row>
    <row r="57" spans="8:16">
      <c r="H57">
        <v>54</v>
      </c>
      <c r="I57">
        <f>IF(H57=Laskuri!$D$30,Laskuri!$D$29,0)</f>
        <v>0</v>
      </c>
      <c r="J57" s="4">
        <f>Laskuri!$D$11*Laskuri!$D$12*(1+Laskuri!$D$13)^Laskenta!H57+Laskuri!$D$14*Laskuri!$D$15*(1+Laskuri!$D$16)^Laskenta!H57+Laskuri!$D$17*Laskuri!$D$18*(1+Laskuri!$D$19)^H57+Laskuri!$D$20*Laskuri!$D$21*(1+Laskuri!$D$22)^Laskenta!H57+Laskuri!$D$23-Laskuri!$D$27</f>
        <v>0</v>
      </c>
      <c r="K57" s="4">
        <f t="shared" si="1"/>
        <v>0</v>
      </c>
      <c r="L57" s="5">
        <f>1/(1+Laskuri!$D$8)^Laskenta!H57</f>
        <v>1</v>
      </c>
      <c r="M57" s="4">
        <f t="shared" si="0"/>
        <v>0</v>
      </c>
      <c r="N57" s="6">
        <f t="shared" si="3"/>
        <v>0</v>
      </c>
      <c r="O57">
        <v>0</v>
      </c>
      <c r="P57" t="s">
        <v>49</v>
      </c>
    </row>
    <row r="58" spans="8:16">
      <c r="H58">
        <v>55</v>
      </c>
      <c r="I58">
        <f>IF(H58=Laskuri!$D$30,Laskuri!$D$29,0)</f>
        <v>0</v>
      </c>
      <c r="J58" s="4">
        <f>Laskuri!$D$11*Laskuri!$D$12*(1+Laskuri!$D$13)^Laskenta!H58+Laskuri!$D$14*Laskuri!$D$15*(1+Laskuri!$D$16)^Laskenta!H58+Laskuri!$D$17*Laskuri!$D$18*(1+Laskuri!$D$19)^H58+Laskuri!$D$20*Laskuri!$D$21*(1+Laskuri!$D$22)^Laskenta!H58+Laskuri!$D$23-Laskuri!$D$27</f>
        <v>0</v>
      </c>
      <c r="K58" s="4">
        <f t="shared" si="1"/>
        <v>0</v>
      </c>
      <c r="L58" s="5">
        <f>1/(1+Laskuri!$D$8)^Laskenta!H58</f>
        <v>1</v>
      </c>
      <c r="M58" s="4">
        <f t="shared" si="0"/>
        <v>0</v>
      </c>
      <c r="N58" s="6">
        <f t="shared" si="3"/>
        <v>0</v>
      </c>
      <c r="O58">
        <v>0</v>
      </c>
      <c r="P58" t="s">
        <v>49</v>
      </c>
    </row>
    <row r="59" spans="8:16">
      <c r="H59">
        <v>56</v>
      </c>
      <c r="I59">
        <f>IF(H59=Laskuri!$D$30,Laskuri!$D$29,0)</f>
        <v>0</v>
      </c>
      <c r="J59" s="4">
        <f>Laskuri!$D$11*Laskuri!$D$12*(1+Laskuri!$D$13)^Laskenta!H59+Laskuri!$D$14*Laskuri!$D$15*(1+Laskuri!$D$16)^Laskenta!H59+Laskuri!$D$17*Laskuri!$D$18*(1+Laskuri!$D$19)^H59+Laskuri!$D$20*Laskuri!$D$21*(1+Laskuri!$D$22)^Laskenta!H59+Laskuri!$D$23-Laskuri!$D$27</f>
        <v>0</v>
      </c>
      <c r="K59" s="4">
        <f t="shared" si="1"/>
        <v>0</v>
      </c>
      <c r="L59" s="5">
        <f>1/(1+Laskuri!$D$8)^Laskenta!H59</f>
        <v>1</v>
      </c>
      <c r="M59" s="4">
        <f t="shared" si="0"/>
        <v>0</v>
      </c>
      <c r="N59" s="6">
        <f t="shared" si="3"/>
        <v>0</v>
      </c>
      <c r="O59">
        <v>0</v>
      </c>
      <c r="P59" t="s">
        <v>49</v>
      </c>
    </row>
    <row r="60" spans="8:16">
      <c r="H60">
        <v>57</v>
      </c>
      <c r="I60">
        <f>IF(H60=Laskuri!$D$30,Laskuri!$D$29,0)</f>
        <v>0</v>
      </c>
      <c r="J60" s="4">
        <f>Laskuri!$D$11*Laskuri!$D$12*(1+Laskuri!$D$13)^Laskenta!H60+Laskuri!$D$14*Laskuri!$D$15*(1+Laskuri!$D$16)^Laskenta!H60+Laskuri!$D$17*Laskuri!$D$18*(1+Laskuri!$D$19)^H60+Laskuri!$D$20*Laskuri!$D$21*(1+Laskuri!$D$22)^Laskenta!H60+Laskuri!$D$23-Laskuri!$D$27</f>
        <v>0</v>
      </c>
      <c r="K60" s="4">
        <f t="shared" si="1"/>
        <v>0</v>
      </c>
      <c r="L60" s="5">
        <f>1/(1+Laskuri!$D$8)^Laskenta!H60</f>
        <v>1</v>
      </c>
      <c r="M60" s="4">
        <f t="shared" si="0"/>
        <v>0</v>
      </c>
      <c r="N60" s="6">
        <f t="shared" si="3"/>
        <v>0</v>
      </c>
      <c r="O60">
        <v>0</v>
      </c>
      <c r="P60" t="s">
        <v>49</v>
      </c>
    </row>
    <row r="61" spans="8:16">
      <c r="H61">
        <v>58</v>
      </c>
      <c r="I61">
        <f>IF(H61=Laskuri!$D$30,Laskuri!$D$29,0)</f>
        <v>0</v>
      </c>
      <c r="J61" s="4">
        <f>Laskuri!$D$11*Laskuri!$D$12*(1+Laskuri!$D$13)^Laskenta!H61+Laskuri!$D$14*Laskuri!$D$15*(1+Laskuri!$D$16)^Laskenta!H61+Laskuri!$D$17*Laskuri!$D$18*(1+Laskuri!$D$19)^H61+Laskuri!$D$20*Laskuri!$D$21*(1+Laskuri!$D$22)^Laskenta!H61+Laskuri!$D$23-Laskuri!$D$27</f>
        <v>0</v>
      </c>
      <c r="K61" s="4">
        <f t="shared" si="1"/>
        <v>0</v>
      </c>
      <c r="L61" s="5">
        <f>1/(1+Laskuri!$D$8)^Laskenta!H61</f>
        <v>1</v>
      </c>
      <c r="M61" s="4">
        <f t="shared" si="0"/>
        <v>0</v>
      </c>
      <c r="N61" s="6">
        <f t="shared" si="3"/>
        <v>0</v>
      </c>
      <c r="O61">
        <v>0</v>
      </c>
      <c r="P61" t="s">
        <v>49</v>
      </c>
    </row>
    <row r="62" spans="8:16">
      <c r="H62">
        <v>59</v>
      </c>
      <c r="I62">
        <f>IF(H62=Laskuri!$D$30,Laskuri!$D$29,0)</f>
        <v>0</v>
      </c>
      <c r="J62" s="4">
        <f>Laskuri!$D$11*Laskuri!$D$12*(1+Laskuri!$D$13)^Laskenta!H62+Laskuri!$D$14*Laskuri!$D$15*(1+Laskuri!$D$16)^Laskenta!H62+Laskuri!$D$17*Laskuri!$D$18*(1+Laskuri!$D$19)^H62+Laskuri!$D$20*Laskuri!$D$21*(1+Laskuri!$D$22)^Laskenta!H62+Laskuri!$D$23-Laskuri!$D$27</f>
        <v>0</v>
      </c>
      <c r="K62" s="4">
        <f t="shared" si="1"/>
        <v>0</v>
      </c>
      <c r="L62" s="5">
        <f>1/(1+Laskuri!$D$8)^Laskenta!H62</f>
        <v>1</v>
      </c>
      <c r="M62" s="4">
        <f t="shared" si="0"/>
        <v>0</v>
      </c>
      <c r="N62" s="6">
        <f t="shared" si="3"/>
        <v>0</v>
      </c>
      <c r="O62">
        <v>0</v>
      </c>
      <c r="P62" t="s">
        <v>49</v>
      </c>
    </row>
    <row r="63" spans="8:16">
      <c r="H63">
        <v>60</v>
      </c>
      <c r="I63">
        <f>IF(H63=Laskuri!$D$30,Laskuri!$D$29,0)</f>
        <v>0</v>
      </c>
      <c r="J63" s="4">
        <f>Laskuri!$D$11*Laskuri!$D$12*(1+Laskuri!$D$13)^Laskenta!H63+Laskuri!$D$14*Laskuri!$D$15*(1+Laskuri!$D$16)^Laskenta!H63+Laskuri!$D$17*Laskuri!$D$18*(1+Laskuri!$D$19)^H63+Laskuri!$D$20*Laskuri!$D$21*(1+Laskuri!$D$22)^Laskenta!H63+Laskuri!$D$23-Laskuri!$D$27</f>
        <v>0</v>
      </c>
      <c r="K63" s="4">
        <f t="shared" si="1"/>
        <v>0</v>
      </c>
      <c r="L63" s="5">
        <f>1/(1+Laskuri!$D$8)^Laskenta!H63</f>
        <v>1</v>
      </c>
      <c r="M63" s="4">
        <f t="shared" si="0"/>
        <v>0</v>
      </c>
      <c r="N63" s="6">
        <f t="shared" si="3"/>
        <v>0</v>
      </c>
      <c r="O63">
        <v>0</v>
      </c>
      <c r="P63" t="s">
        <v>49</v>
      </c>
    </row>
    <row r="64" spans="8:16">
      <c r="H64">
        <v>61</v>
      </c>
      <c r="I64">
        <f>IF(H64=Laskuri!$D$30,Laskuri!$D$29,0)</f>
        <v>0</v>
      </c>
      <c r="J64" s="4">
        <f>Laskuri!$D$11*Laskuri!$D$12*(1+Laskuri!$D$13)^Laskenta!H64+Laskuri!$D$14*Laskuri!$D$15*(1+Laskuri!$D$16)^Laskenta!H64+Laskuri!$D$17*Laskuri!$D$18*(1+Laskuri!$D$19)^H64+Laskuri!$D$20*Laskuri!$D$21*(1+Laskuri!$D$22)^Laskenta!H64+Laskuri!$D$23-Laskuri!$D$27</f>
        <v>0</v>
      </c>
      <c r="K64" s="4">
        <f t="shared" si="1"/>
        <v>0</v>
      </c>
      <c r="L64" s="5">
        <f>1/(1+Laskuri!$D$8)^Laskenta!H64</f>
        <v>1</v>
      </c>
      <c r="M64" s="4">
        <f t="shared" si="0"/>
        <v>0</v>
      </c>
      <c r="N64" s="6">
        <f t="shared" si="3"/>
        <v>0</v>
      </c>
      <c r="O64">
        <v>0</v>
      </c>
      <c r="P64" t="s">
        <v>49</v>
      </c>
    </row>
    <row r="65" spans="8:16">
      <c r="H65">
        <v>62</v>
      </c>
      <c r="I65">
        <f>IF(H65=Laskuri!$D$30,Laskuri!$D$29,0)</f>
        <v>0</v>
      </c>
      <c r="J65" s="4">
        <f>Laskuri!$D$11*Laskuri!$D$12*(1+Laskuri!$D$13)^Laskenta!H65+Laskuri!$D$14*Laskuri!$D$15*(1+Laskuri!$D$16)^Laskenta!H65+Laskuri!$D$17*Laskuri!$D$18*(1+Laskuri!$D$19)^H65+Laskuri!$D$20*Laskuri!$D$21*(1+Laskuri!$D$22)^Laskenta!H65+Laskuri!$D$23-Laskuri!$D$27</f>
        <v>0</v>
      </c>
      <c r="K65" s="4">
        <f t="shared" si="1"/>
        <v>0</v>
      </c>
      <c r="L65" s="5">
        <f>1/(1+Laskuri!$D$8)^Laskenta!H65</f>
        <v>1</v>
      </c>
      <c r="M65" s="4">
        <f t="shared" si="0"/>
        <v>0</v>
      </c>
      <c r="N65" s="6">
        <f t="shared" si="3"/>
        <v>0</v>
      </c>
      <c r="O65">
        <v>0</v>
      </c>
      <c r="P65" t="s">
        <v>49</v>
      </c>
    </row>
    <row r="66" spans="8:16">
      <c r="H66">
        <v>63</v>
      </c>
      <c r="I66">
        <f>IF(H66=Laskuri!$D$30,Laskuri!$D$29,0)</f>
        <v>0</v>
      </c>
      <c r="J66" s="4">
        <f>Laskuri!$D$11*Laskuri!$D$12*(1+Laskuri!$D$13)^Laskenta!H66+Laskuri!$D$14*Laskuri!$D$15*(1+Laskuri!$D$16)^Laskenta!H66+Laskuri!$D$17*Laskuri!$D$18*(1+Laskuri!$D$19)^H66+Laskuri!$D$20*Laskuri!$D$21*(1+Laskuri!$D$22)^Laskenta!H66+Laskuri!$D$23-Laskuri!$D$27</f>
        <v>0</v>
      </c>
      <c r="K66" s="4">
        <f t="shared" si="1"/>
        <v>0</v>
      </c>
      <c r="L66" s="5">
        <f>1/(1+Laskuri!$D$8)^Laskenta!H66</f>
        <v>1</v>
      </c>
      <c r="M66" s="4">
        <f t="shared" si="0"/>
        <v>0</v>
      </c>
      <c r="N66" s="6">
        <f t="shared" si="3"/>
        <v>0</v>
      </c>
      <c r="O66">
        <v>0</v>
      </c>
      <c r="P66" t="s">
        <v>49</v>
      </c>
    </row>
    <row r="67" spans="8:16">
      <c r="H67">
        <v>64</v>
      </c>
      <c r="I67">
        <f>IF(H67=Laskuri!$D$30,Laskuri!$D$29,0)</f>
        <v>0</v>
      </c>
      <c r="J67" s="4">
        <f>Laskuri!$D$11*Laskuri!$D$12*(1+Laskuri!$D$13)^Laskenta!H67+Laskuri!$D$14*Laskuri!$D$15*(1+Laskuri!$D$16)^Laskenta!H67+Laskuri!$D$17*Laskuri!$D$18*(1+Laskuri!$D$19)^H67+Laskuri!$D$20*Laskuri!$D$21*(1+Laskuri!$D$22)^Laskenta!H67+Laskuri!$D$23-Laskuri!$D$27</f>
        <v>0</v>
      </c>
      <c r="K67" s="4">
        <f t="shared" si="1"/>
        <v>0</v>
      </c>
      <c r="L67" s="5">
        <f>1/(1+Laskuri!$D$8)^Laskenta!H67</f>
        <v>1</v>
      </c>
      <c r="M67" s="4">
        <f t="shared" si="0"/>
        <v>0</v>
      </c>
      <c r="N67" s="6">
        <f t="shared" si="3"/>
        <v>0</v>
      </c>
      <c r="O67">
        <v>0</v>
      </c>
      <c r="P67" t="s">
        <v>49</v>
      </c>
    </row>
    <row r="68" spans="8:16">
      <c r="H68">
        <v>65</v>
      </c>
      <c r="I68">
        <f>IF(H68=Laskuri!$D$30,Laskuri!$D$29,0)</f>
        <v>0</v>
      </c>
      <c r="J68" s="4">
        <f>Laskuri!$D$11*Laskuri!$D$12*(1+Laskuri!$D$13)^Laskenta!H68+Laskuri!$D$14*Laskuri!$D$15*(1+Laskuri!$D$16)^Laskenta!H68+Laskuri!$D$17*Laskuri!$D$18*(1+Laskuri!$D$19)^H68+Laskuri!$D$20*Laskuri!$D$21*(1+Laskuri!$D$22)^Laskenta!H68+Laskuri!$D$23-Laskuri!$D$27</f>
        <v>0</v>
      </c>
      <c r="K68" s="4">
        <f t="shared" si="1"/>
        <v>0</v>
      </c>
      <c r="L68" s="5">
        <f>1/(1+Laskuri!$D$8)^Laskenta!H68</f>
        <v>1</v>
      </c>
      <c r="M68" s="4">
        <f t="shared" ref="M68:M103" si="4">L68*J68-I68</f>
        <v>0</v>
      </c>
      <c r="N68" s="6">
        <f t="shared" si="3"/>
        <v>0</v>
      </c>
      <c r="O68">
        <v>0</v>
      </c>
      <c r="P68" t="s">
        <v>49</v>
      </c>
    </row>
    <row r="69" spans="8:16">
      <c r="H69">
        <v>66</v>
      </c>
      <c r="I69">
        <f>IF(H69=Laskuri!$D$30,Laskuri!$D$29,0)</f>
        <v>0</v>
      </c>
      <c r="J69" s="4">
        <f>Laskuri!$D$11*Laskuri!$D$12*(1+Laskuri!$D$13)^Laskenta!H69+Laskuri!$D$14*Laskuri!$D$15*(1+Laskuri!$D$16)^Laskenta!H69+Laskuri!$D$17*Laskuri!$D$18*(1+Laskuri!$D$19)^H69+Laskuri!$D$20*Laskuri!$D$21*(1+Laskuri!$D$22)^Laskenta!H69+Laskuri!$D$23-Laskuri!$D$27</f>
        <v>0</v>
      </c>
      <c r="K69" s="4">
        <f t="shared" ref="K69:K103" si="5">J69-I69</f>
        <v>0</v>
      </c>
      <c r="L69" s="5">
        <f>1/(1+Laskuri!$D$8)^Laskenta!H69</f>
        <v>1</v>
      </c>
      <c r="M69" s="4">
        <f t="shared" si="4"/>
        <v>0</v>
      </c>
      <c r="N69" s="6">
        <f t="shared" si="3"/>
        <v>0</v>
      </c>
      <c r="O69">
        <v>0</v>
      </c>
      <c r="P69" t="s">
        <v>49</v>
      </c>
    </row>
    <row r="70" spans="8:16">
      <c r="H70">
        <v>67</v>
      </c>
      <c r="I70">
        <f>IF(H70=Laskuri!$D$30,Laskuri!$D$29,0)</f>
        <v>0</v>
      </c>
      <c r="J70" s="4">
        <f>Laskuri!$D$11*Laskuri!$D$12*(1+Laskuri!$D$13)^Laskenta!H70+Laskuri!$D$14*Laskuri!$D$15*(1+Laskuri!$D$16)^Laskenta!H70+Laskuri!$D$17*Laskuri!$D$18*(1+Laskuri!$D$19)^H70+Laskuri!$D$20*Laskuri!$D$21*(1+Laskuri!$D$22)^Laskenta!H70+Laskuri!$D$23-Laskuri!$D$27</f>
        <v>0</v>
      </c>
      <c r="K70" s="4">
        <f t="shared" si="5"/>
        <v>0</v>
      </c>
      <c r="L70" s="5">
        <f>1/(1+Laskuri!$D$8)^Laskenta!H70</f>
        <v>1</v>
      </c>
      <c r="M70" s="4">
        <f t="shared" si="4"/>
        <v>0</v>
      </c>
      <c r="N70" s="6">
        <f t="shared" si="3"/>
        <v>0</v>
      </c>
      <c r="O70">
        <v>0</v>
      </c>
      <c r="P70" t="s">
        <v>49</v>
      </c>
    </row>
    <row r="71" spans="8:16">
      <c r="H71">
        <v>68</v>
      </c>
      <c r="I71">
        <f>IF(H71=Laskuri!$D$30,Laskuri!$D$29,0)</f>
        <v>0</v>
      </c>
      <c r="J71" s="4">
        <f>Laskuri!$D$11*Laskuri!$D$12*(1+Laskuri!$D$13)^Laskenta!H71+Laskuri!$D$14*Laskuri!$D$15*(1+Laskuri!$D$16)^Laskenta!H71+Laskuri!$D$17*Laskuri!$D$18*(1+Laskuri!$D$19)^H71+Laskuri!$D$20*Laskuri!$D$21*(1+Laskuri!$D$22)^Laskenta!H71+Laskuri!$D$23-Laskuri!$D$27</f>
        <v>0</v>
      </c>
      <c r="K71" s="4">
        <f t="shared" si="5"/>
        <v>0</v>
      </c>
      <c r="L71" s="5">
        <f>1/(1+Laskuri!$D$8)^Laskenta!H71</f>
        <v>1</v>
      </c>
      <c r="M71" s="4">
        <f t="shared" si="4"/>
        <v>0</v>
      </c>
      <c r="N71" s="6">
        <f t="shared" si="3"/>
        <v>0</v>
      </c>
      <c r="O71">
        <v>0</v>
      </c>
      <c r="P71" t="s">
        <v>49</v>
      </c>
    </row>
    <row r="72" spans="8:16">
      <c r="H72">
        <v>69</v>
      </c>
      <c r="I72">
        <f>IF(H72=Laskuri!$D$30,Laskuri!$D$29,0)</f>
        <v>0</v>
      </c>
      <c r="J72" s="4">
        <f>Laskuri!$D$11*Laskuri!$D$12*(1+Laskuri!$D$13)^Laskenta!H72+Laskuri!$D$14*Laskuri!$D$15*(1+Laskuri!$D$16)^Laskenta!H72+Laskuri!$D$17*Laskuri!$D$18*(1+Laskuri!$D$19)^H72+Laskuri!$D$20*Laskuri!$D$21*(1+Laskuri!$D$22)^Laskenta!H72+Laskuri!$D$23-Laskuri!$D$27</f>
        <v>0</v>
      </c>
      <c r="K72" s="4">
        <f t="shared" si="5"/>
        <v>0</v>
      </c>
      <c r="L72" s="5">
        <f>1/(1+Laskuri!$D$8)^Laskenta!H72</f>
        <v>1</v>
      </c>
      <c r="M72" s="4">
        <f t="shared" si="4"/>
        <v>0</v>
      </c>
      <c r="N72" s="6">
        <f t="shared" si="3"/>
        <v>0</v>
      </c>
      <c r="O72">
        <v>0</v>
      </c>
      <c r="P72" t="s">
        <v>49</v>
      </c>
    </row>
    <row r="73" spans="8:16">
      <c r="H73">
        <v>70</v>
      </c>
      <c r="I73">
        <f>IF(H73=Laskuri!$D$30,Laskuri!$D$29,0)</f>
        <v>0</v>
      </c>
      <c r="J73" s="4">
        <f>Laskuri!$D$11*Laskuri!$D$12*(1+Laskuri!$D$13)^Laskenta!H73+Laskuri!$D$14*Laskuri!$D$15*(1+Laskuri!$D$16)^Laskenta!H73+Laskuri!$D$17*Laskuri!$D$18*(1+Laskuri!$D$19)^H73+Laskuri!$D$20*Laskuri!$D$21*(1+Laskuri!$D$22)^Laskenta!H73+Laskuri!$D$23-Laskuri!$D$27</f>
        <v>0</v>
      </c>
      <c r="K73" s="4">
        <f t="shared" si="5"/>
        <v>0</v>
      </c>
      <c r="L73" s="5">
        <f>1/(1+Laskuri!$D$8)^Laskenta!H73</f>
        <v>1</v>
      </c>
      <c r="M73" s="4">
        <f t="shared" si="4"/>
        <v>0</v>
      </c>
      <c r="N73" s="6">
        <f t="shared" si="3"/>
        <v>0</v>
      </c>
      <c r="O73">
        <v>0</v>
      </c>
      <c r="P73" t="s">
        <v>49</v>
      </c>
    </row>
    <row r="74" spans="8:16">
      <c r="H74">
        <v>71</v>
      </c>
      <c r="I74">
        <f>IF(H74=Laskuri!$D$30,Laskuri!$D$29,0)</f>
        <v>0</v>
      </c>
      <c r="J74" s="4">
        <f>Laskuri!$D$11*Laskuri!$D$12*(1+Laskuri!$D$13)^Laskenta!H74+Laskuri!$D$14*Laskuri!$D$15*(1+Laskuri!$D$16)^Laskenta!H74+Laskuri!$D$17*Laskuri!$D$18*(1+Laskuri!$D$19)^H74+Laskuri!$D$20*Laskuri!$D$21*(1+Laskuri!$D$22)^Laskenta!H74+Laskuri!$D$23-Laskuri!$D$27</f>
        <v>0</v>
      </c>
      <c r="K74" s="4">
        <f t="shared" si="5"/>
        <v>0</v>
      </c>
      <c r="L74" s="5">
        <f>1/(1+Laskuri!$D$8)^Laskenta!H74</f>
        <v>1</v>
      </c>
      <c r="M74" s="4">
        <f t="shared" si="4"/>
        <v>0</v>
      </c>
      <c r="N74" s="6">
        <f t="shared" si="3"/>
        <v>0</v>
      </c>
      <c r="O74">
        <v>0</v>
      </c>
      <c r="P74" t="s">
        <v>49</v>
      </c>
    </row>
    <row r="75" spans="8:16">
      <c r="H75">
        <v>72</v>
      </c>
      <c r="I75">
        <f>IF(H75=Laskuri!$D$30,Laskuri!$D$29,0)</f>
        <v>0</v>
      </c>
      <c r="J75" s="4">
        <f>Laskuri!$D$11*Laskuri!$D$12*(1+Laskuri!$D$13)^Laskenta!H75+Laskuri!$D$14*Laskuri!$D$15*(1+Laskuri!$D$16)^Laskenta!H75+Laskuri!$D$17*Laskuri!$D$18*(1+Laskuri!$D$19)^H75+Laskuri!$D$20*Laskuri!$D$21*(1+Laskuri!$D$22)^Laskenta!H75+Laskuri!$D$23-Laskuri!$D$27</f>
        <v>0</v>
      </c>
      <c r="K75" s="4">
        <f t="shared" si="5"/>
        <v>0</v>
      </c>
      <c r="L75" s="5">
        <f>1/(1+Laskuri!$D$8)^Laskenta!H75</f>
        <v>1</v>
      </c>
      <c r="M75" s="4">
        <f t="shared" si="4"/>
        <v>0</v>
      </c>
      <c r="N75" s="6">
        <f t="shared" si="3"/>
        <v>0</v>
      </c>
      <c r="O75">
        <v>0</v>
      </c>
      <c r="P75" t="s">
        <v>49</v>
      </c>
    </row>
    <row r="76" spans="8:16">
      <c r="H76">
        <v>73</v>
      </c>
      <c r="I76">
        <f>IF(H76=Laskuri!$D$30,Laskuri!$D$29,0)</f>
        <v>0</v>
      </c>
      <c r="J76" s="4">
        <f>Laskuri!$D$11*Laskuri!$D$12*(1+Laskuri!$D$13)^Laskenta!H76+Laskuri!$D$14*Laskuri!$D$15*(1+Laskuri!$D$16)^Laskenta!H76+Laskuri!$D$17*Laskuri!$D$18*(1+Laskuri!$D$19)^H76+Laskuri!$D$20*Laskuri!$D$21*(1+Laskuri!$D$22)^Laskenta!H76+Laskuri!$D$23-Laskuri!$D$27</f>
        <v>0</v>
      </c>
      <c r="K76" s="4">
        <f t="shared" si="5"/>
        <v>0</v>
      </c>
      <c r="L76" s="5">
        <f>1/(1+Laskuri!$D$8)^Laskenta!H76</f>
        <v>1</v>
      </c>
      <c r="M76" s="4">
        <f t="shared" si="4"/>
        <v>0</v>
      </c>
      <c r="N76" s="6">
        <f t="shared" si="3"/>
        <v>0</v>
      </c>
      <c r="O76">
        <v>0</v>
      </c>
      <c r="P76" t="s">
        <v>49</v>
      </c>
    </row>
    <row r="77" spans="8:16">
      <c r="H77">
        <v>74</v>
      </c>
      <c r="I77">
        <f>IF(H77=Laskuri!$D$30,Laskuri!$D$29,0)</f>
        <v>0</v>
      </c>
      <c r="J77" s="4">
        <f>Laskuri!$D$11*Laskuri!$D$12*(1+Laskuri!$D$13)^Laskenta!H77+Laskuri!$D$14*Laskuri!$D$15*(1+Laskuri!$D$16)^Laskenta!H77+Laskuri!$D$17*Laskuri!$D$18*(1+Laskuri!$D$19)^H77+Laskuri!$D$20*Laskuri!$D$21*(1+Laskuri!$D$22)^Laskenta!H77+Laskuri!$D$23-Laskuri!$D$27</f>
        <v>0</v>
      </c>
      <c r="K77" s="4">
        <f t="shared" si="5"/>
        <v>0</v>
      </c>
      <c r="L77" s="5">
        <f>1/(1+Laskuri!$D$8)^Laskenta!H77</f>
        <v>1</v>
      </c>
      <c r="M77" s="4">
        <f t="shared" si="4"/>
        <v>0</v>
      </c>
      <c r="N77" s="6">
        <f t="shared" si="3"/>
        <v>0</v>
      </c>
      <c r="O77">
        <v>0</v>
      </c>
      <c r="P77" t="s">
        <v>49</v>
      </c>
    </row>
    <row r="78" spans="8:16">
      <c r="H78">
        <v>75</v>
      </c>
      <c r="I78">
        <f>IF(H78=Laskuri!$D$30,Laskuri!$D$29,0)</f>
        <v>0</v>
      </c>
      <c r="J78" s="4">
        <f>Laskuri!$D$11*Laskuri!$D$12*(1+Laskuri!$D$13)^Laskenta!H78+Laskuri!$D$14*Laskuri!$D$15*(1+Laskuri!$D$16)^Laskenta!H78+Laskuri!$D$17*Laskuri!$D$18*(1+Laskuri!$D$19)^H78+Laskuri!$D$20*Laskuri!$D$21*(1+Laskuri!$D$22)^Laskenta!H78+Laskuri!$D$23-Laskuri!$D$27</f>
        <v>0</v>
      </c>
      <c r="K78" s="4">
        <f t="shared" si="5"/>
        <v>0</v>
      </c>
      <c r="L78" s="5">
        <f>1/(1+Laskuri!$D$8)^Laskenta!H78</f>
        <v>1</v>
      </c>
      <c r="M78" s="4">
        <f t="shared" si="4"/>
        <v>0</v>
      </c>
      <c r="N78" s="6">
        <f t="shared" si="3"/>
        <v>0</v>
      </c>
      <c r="O78">
        <v>0</v>
      </c>
      <c r="P78" t="s">
        <v>49</v>
      </c>
    </row>
    <row r="79" spans="8:16">
      <c r="H79">
        <v>76</v>
      </c>
      <c r="I79">
        <f>IF(H79=Laskuri!$D$30,Laskuri!$D$29,0)</f>
        <v>0</v>
      </c>
      <c r="J79" s="4">
        <f>Laskuri!$D$11*Laskuri!$D$12*(1+Laskuri!$D$13)^Laskenta!H79+Laskuri!$D$14*Laskuri!$D$15*(1+Laskuri!$D$16)^Laskenta!H79+Laskuri!$D$17*Laskuri!$D$18*(1+Laskuri!$D$19)^H79+Laskuri!$D$20*Laskuri!$D$21*(1+Laskuri!$D$22)^Laskenta!H79+Laskuri!$D$23-Laskuri!$D$27</f>
        <v>0</v>
      </c>
      <c r="K79" s="4">
        <f t="shared" si="5"/>
        <v>0</v>
      </c>
      <c r="L79" s="5">
        <f>1/(1+Laskuri!$D$8)^Laskenta!H79</f>
        <v>1</v>
      </c>
      <c r="M79" s="4">
        <f t="shared" si="4"/>
        <v>0</v>
      </c>
      <c r="N79" s="6">
        <f t="shared" si="3"/>
        <v>0</v>
      </c>
      <c r="O79">
        <v>0</v>
      </c>
      <c r="P79" t="s">
        <v>49</v>
      </c>
    </row>
    <row r="80" spans="8:16">
      <c r="H80">
        <v>77</v>
      </c>
      <c r="I80">
        <f>IF(H80=Laskuri!$D$30,Laskuri!$D$29,0)</f>
        <v>0</v>
      </c>
      <c r="J80" s="4">
        <f>Laskuri!$D$11*Laskuri!$D$12*(1+Laskuri!$D$13)^Laskenta!H80+Laskuri!$D$14*Laskuri!$D$15*(1+Laskuri!$D$16)^Laskenta!H80+Laskuri!$D$17*Laskuri!$D$18*(1+Laskuri!$D$19)^H80+Laskuri!$D$20*Laskuri!$D$21*(1+Laskuri!$D$22)^Laskenta!H80+Laskuri!$D$23-Laskuri!$D$27</f>
        <v>0</v>
      </c>
      <c r="K80" s="4">
        <f t="shared" si="5"/>
        <v>0</v>
      </c>
      <c r="L80" s="5">
        <f>1/(1+Laskuri!$D$8)^Laskenta!H80</f>
        <v>1</v>
      </c>
      <c r="M80" s="4">
        <f t="shared" si="4"/>
        <v>0</v>
      </c>
      <c r="N80" s="6">
        <f t="shared" si="3"/>
        <v>0</v>
      </c>
      <c r="O80">
        <v>0</v>
      </c>
      <c r="P80" t="s">
        <v>49</v>
      </c>
    </row>
    <row r="81" spans="8:16">
      <c r="H81">
        <v>78</v>
      </c>
      <c r="I81">
        <f>IF(H81=Laskuri!$D$30,Laskuri!$D$29,0)</f>
        <v>0</v>
      </c>
      <c r="J81" s="4">
        <f>Laskuri!$D$11*Laskuri!$D$12*(1+Laskuri!$D$13)^Laskenta!H81+Laskuri!$D$14*Laskuri!$D$15*(1+Laskuri!$D$16)^Laskenta!H81+Laskuri!$D$17*Laskuri!$D$18*(1+Laskuri!$D$19)^H81+Laskuri!$D$20*Laskuri!$D$21*(1+Laskuri!$D$22)^Laskenta!H81+Laskuri!$D$23-Laskuri!$D$27</f>
        <v>0</v>
      </c>
      <c r="K81" s="4">
        <f t="shared" si="5"/>
        <v>0</v>
      </c>
      <c r="L81" s="5">
        <f>1/(1+Laskuri!$D$8)^Laskenta!H81</f>
        <v>1</v>
      </c>
      <c r="M81" s="4">
        <f t="shared" si="4"/>
        <v>0</v>
      </c>
      <c r="N81" s="6">
        <f t="shared" si="3"/>
        <v>0</v>
      </c>
      <c r="O81">
        <v>0</v>
      </c>
      <c r="P81" t="s">
        <v>49</v>
      </c>
    </row>
    <row r="82" spans="8:16">
      <c r="H82">
        <v>79</v>
      </c>
      <c r="I82">
        <f>IF(H82=Laskuri!$D$30,Laskuri!$D$29,0)</f>
        <v>0</v>
      </c>
      <c r="J82" s="4">
        <f>Laskuri!$D$11*Laskuri!$D$12*(1+Laskuri!$D$13)^Laskenta!H82+Laskuri!$D$14*Laskuri!$D$15*(1+Laskuri!$D$16)^Laskenta!H82+Laskuri!$D$17*Laskuri!$D$18*(1+Laskuri!$D$19)^H82+Laskuri!$D$20*Laskuri!$D$21*(1+Laskuri!$D$22)^Laskenta!H82+Laskuri!$D$23-Laskuri!$D$27</f>
        <v>0</v>
      </c>
      <c r="K82" s="4">
        <f t="shared" si="5"/>
        <v>0</v>
      </c>
      <c r="L82" s="5">
        <f>1/(1+Laskuri!$D$8)^Laskenta!H82</f>
        <v>1</v>
      </c>
      <c r="M82" s="4">
        <f t="shared" si="4"/>
        <v>0</v>
      </c>
      <c r="N82" s="6">
        <f t="shared" si="3"/>
        <v>0</v>
      </c>
      <c r="O82">
        <v>0</v>
      </c>
      <c r="P82" t="s">
        <v>49</v>
      </c>
    </row>
    <row r="83" spans="8:16">
      <c r="H83">
        <v>80</v>
      </c>
      <c r="I83">
        <f>IF(H83=Laskuri!$D$30,Laskuri!$D$29,0)</f>
        <v>0</v>
      </c>
      <c r="J83" s="4">
        <f>Laskuri!$D$11*Laskuri!$D$12*(1+Laskuri!$D$13)^Laskenta!H83+Laskuri!$D$14*Laskuri!$D$15*(1+Laskuri!$D$16)^Laskenta!H83+Laskuri!$D$17*Laskuri!$D$18*(1+Laskuri!$D$19)^H83+Laskuri!$D$20*Laskuri!$D$21*(1+Laskuri!$D$22)^Laskenta!H83+Laskuri!$D$23-Laskuri!$D$27</f>
        <v>0</v>
      </c>
      <c r="K83" s="4">
        <f t="shared" si="5"/>
        <v>0</v>
      </c>
      <c r="L83" s="5">
        <f>1/(1+Laskuri!$D$8)^Laskenta!H83</f>
        <v>1</v>
      </c>
      <c r="M83" s="4">
        <f t="shared" si="4"/>
        <v>0</v>
      </c>
      <c r="N83" s="6">
        <f t="shared" si="3"/>
        <v>0</v>
      </c>
      <c r="O83">
        <v>0</v>
      </c>
      <c r="P83" t="s">
        <v>49</v>
      </c>
    </row>
    <row r="84" spans="8:16">
      <c r="H84">
        <v>81</v>
      </c>
      <c r="I84">
        <f>IF(H84=Laskuri!$D$30,Laskuri!$D$29,0)</f>
        <v>0</v>
      </c>
      <c r="J84" s="4">
        <f>Laskuri!$D$11*Laskuri!$D$12*(1+Laskuri!$D$13)^Laskenta!H84+Laskuri!$D$14*Laskuri!$D$15*(1+Laskuri!$D$16)^Laskenta!H84+Laskuri!$D$17*Laskuri!$D$18*(1+Laskuri!$D$19)^H84+Laskuri!$D$20*Laskuri!$D$21*(1+Laskuri!$D$22)^Laskenta!H84+Laskuri!$D$23-Laskuri!$D$27</f>
        <v>0</v>
      </c>
      <c r="K84" s="4">
        <f t="shared" si="5"/>
        <v>0</v>
      </c>
      <c r="L84" s="5">
        <f>1/(1+Laskuri!$D$8)^Laskenta!H84</f>
        <v>1</v>
      </c>
      <c r="M84" s="4">
        <f t="shared" si="4"/>
        <v>0</v>
      </c>
      <c r="N84" s="6">
        <f t="shared" si="3"/>
        <v>0</v>
      </c>
      <c r="O84">
        <v>0</v>
      </c>
      <c r="P84" t="s">
        <v>49</v>
      </c>
    </row>
    <row r="85" spans="8:16">
      <c r="H85">
        <v>82</v>
      </c>
      <c r="I85">
        <f>IF(H85=Laskuri!$D$30,Laskuri!$D$29,0)</f>
        <v>0</v>
      </c>
      <c r="J85" s="4">
        <f>Laskuri!$D$11*Laskuri!$D$12*(1+Laskuri!$D$13)^Laskenta!H85+Laskuri!$D$14*Laskuri!$D$15*(1+Laskuri!$D$16)^Laskenta!H85+Laskuri!$D$17*Laskuri!$D$18*(1+Laskuri!$D$19)^H85+Laskuri!$D$20*Laskuri!$D$21*(1+Laskuri!$D$22)^Laskenta!H85+Laskuri!$D$23-Laskuri!$D$27</f>
        <v>0</v>
      </c>
      <c r="K85" s="4">
        <f t="shared" si="5"/>
        <v>0</v>
      </c>
      <c r="L85" s="5">
        <f>1/(1+Laskuri!$D$8)^Laskenta!H85</f>
        <v>1</v>
      </c>
      <c r="M85" s="4">
        <f t="shared" si="4"/>
        <v>0</v>
      </c>
      <c r="N85" s="6">
        <f t="shared" si="3"/>
        <v>0</v>
      </c>
      <c r="O85">
        <v>0</v>
      </c>
      <c r="P85" t="s">
        <v>49</v>
      </c>
    </row>
    <row r="86" spans="8:16">
      <c r="H86">
        <v>83</v>
      </c>
      <c r="I86">
        <f>IF(H86=Laskuri!$D$30,Laskuri!$D$29,0)</f>
        <v>0</v>
      </c>
      <c r="J86" s="4">
        <f>Laskuri!$D$11*Laskuri!$D$12*(1+Laskuri!$D$13)^Laskenta!H86+Laskuri!$D$14*Laskuri!$D$15*(1+Laskuri!$D$16)^Laskenta!H86+Laskuri!$D$17*Laskuri!$D$18*(1+Laskuri!$D$19)^H86+Laskuri!$D$20*Laskuri!$D$21*(1+Laskuri!$D$22)^Laskenta!H86+Laskuri!$D$23-Laskuri!$D$27</f>
        <v>0</v>
      </c>
      <c r="K86" s="4">
        <f t="shared" si="5"/>
        <v>0</v>
      </c>
      <c r="L86" s="5">
        <f>1/(1+Laskuri!$D$8)^Laskenta!H86</f>
        <v>1</v>
      </c>
      <c r="M86" s="4">
        <f t="shared" si="4"/>
        <v>0</v>
      </c>
      <c r="N86" s="6">
        <f t="shared" si="3"/>
        <v>0</v>
      </c>
      <c r="O86">
        <v>0</v>
      </c>
      <c r="P86" t="s">
        <v>49</v>
      </c>
    </row>
    <row r="87" spans="8:16">
      <c r="H87">
        <v>84</v>
      </c>
      <c r="I87">
        <f>IF(H87=Laskuri!$D$30,Laskuri!$D$29,0)</f>
        <v>0</v>
      </c>
      <c r="J87" s="4">
        <f>Laskuri!$D$11*Laskuri!$D$12*(1+Laskuri!$D$13)^Laskenta!H87+Laskuri!$D$14*Laskuri!$D$15*(1+Laskuri!$D$16)^Laskenta!H87+Laskuri!$D$17*Laskuri!$D$18*(1+Laskuri!$D$19)^H87+Laskuri!$D$20*Laskuri!$D$21*(1+Laskuri!$D$22)^Laskenta!H87+Laskuri!$D$23-Laskuri!$D$27</f>
        <v>0</v>
      </c>
      <c r="K87" s="4">
        <f t="shared" si="5"/>
        <v>0</v>
      </c>
      <c r="L87" s="5">
        <f>1/(1+Laskuri!$D$8)^Laskenta!H87</f>
        <v>1</v>
      </c>
      <c r="M87" s="4">
        <f t="shared" si="4"/>
        <v>0</v>
      </c>
      <c r="N87" s="6">
        <f t="shared" si="3"/>
        <v>0</v>
      </c>
      <c r="O87">
        <v>0</v>
      </c>
      <c r="P87" t="s">
        <v>49</v>
      </c>
    </row>
    <row r="88" spans="8:16">
      <c r="H88">
        <v>85</v>
      </c>
      <c r="I88">
        <f>IF(H88=Laskuri!$D$30,Laskuri!$D$29,0)</f>
        <v>0</v>
      </c>
      <c r="J88" s="4">
        <f>Laskuri!$D$11*Laskuri!$D$12*(1+Laskuri!$D$13)^Laskenta!H88+Laskuri!$D$14*Laskuri!$D$15*(1+Laskuri!$D$16)^Laskenta!H88+Laskuri!$D$17*Laskuri!$D$18*(1+Laskuri!$D$19)^H88+Laskuri!$D$20*Laskuri!$D$21*(1+Laskuri!$D$22)^Laskenta!H88+Laskuri!$D$23-Laskuri!$D$27</f>
        <v>0</v>
      </c>
      <c r="K88" s="4">
        <f t="shared" si="5"/>
        <v>0</v>
      </c>
      <c r="L88" s="5">
        <f>1/(1+Laskuri!$D$8)^Laskenta!H88</f>
        <v>1</v>
      </c>
      <c r="M88" s="4">
        <f t="shared" si="4"/>
        <v>0</v>
      </c>
      <c r="N88" s="6">
        <f t="shared" si="3"/>
        <v>0</v>
      </c>
      <c r="O88">
        <v>0</v>
      </c>
      <c r="P88" t="s">
        <v>49</v>
      </c>
    </row>
    <row r="89" spans="8:16">
      <c r="H89">
        <v>86</v>
      </c>
      <c r="I89">
        <f>IF(H89=Laskuri!$D$30,Laskuri!$D$29,0)</f>
        <v>0</v>
      </c>
      <c r="J89" s="4">
        <f>Laskuri!$D$11*Laskuri!$D$12*(1+Laskuri!$D$13)^Laskenta!H89+Laskuri!$D$14*Laskuri!$D$15*(1+Laskuri!$D$16)^Laskenta!H89+Laskuri!$D$17*Laskuri!$D$18*(1+Laskuri!$D$19)^H89+Laskuri!$D$20*Laskuri!$D$21*(1+Laskuri!$D$22)^Laskenta!H89+Laskuri!$D$23-Laskuri!$D$27</f>
        <v>0</v>
      </c>
      <c r="K89" s="4">
        <f t="shared" si="5"/>
        <v>0</v>
      </c>
      <c r="L89" s="5">
        <f>1/(1+Laskuri!$D$8)^Laskenta!H89</f>
        <v>1</v>
      </c>
      <c r="M89" s="4">
        <f t="shared" si="4"/>
        <v>0</v>
      </c>
      <c r="N89" s="6">
        <f t="shared" si="3"/>
        <v>0</v>
      </c>
      <c r="O89">
        <v>0</v>
      </c>
      <c r="P89" t="s">
        <v>49</v>
      </c>
    </row>
    <row r="90" spans="8:16">
      <c r="H90">
        <v>87</v>
      </c>
      <c r="I90">
        <f>IF(H90=Laskuri!$D$30,Laskuri!$D$29,0)</f>
        <v>0</v>
      </c>
      <c r="J90" s="4">
        <f>Laskuri!$D$11*Laskuri!$D$12*(1+Laskuri!$D$13)^Laskenta!H90+Laskuri!$D$14*Laskuri!$D$15*(1+Laskuri!$D$16)^Laskenta!H90+Laskuri!$D$17*Laskuri!$D$18*(1+Laskuri!$D$19)^H90+Laskuri!$D$20*Laskuri!$D$21*(1+Laskuri!$D$22)^Laskenta!H90+Laskuri!$D$23-Laskuri!$D$27</f>
        <v>0</v>
      </c>
      <c r="K90" s="4">
        <f t="shared" si="5"/>
        <v>0</v>
      </c>
      <c r="L90" s="5">
        <f>1/(1+Laskuri!$D$8)^Laskenta!H90</f>
        <v>1</v>
      </c>
      <c r="M90" s="4">
        <f t="shared" si="4"/>
        <v>0</v>
      </c>
      <c r="N90" s="6">
        <f t="shared" si="3"/>
        <v>0</v>
      </c>
      <c r="O90">
        <v>0</v>
      </c>
      <c r="P90" t="s">
        <v>49</v>
      </c>
    </row>
    <row r="91" spans="8:16">
      <c r="H91">
        <v>88</v>
      </c>
      <c r="I91">
        <f>IF(H91=Laskuri!$D$30,Laskuri!$D$29,0)</f>
        <v>0</v>
      </c>
      <c r="J91" s="4">
        <f>Laskuri!$D$11*Laskuri!$D$12*(1+Laskuri!$D$13)^Laskenta!H91+Laskuri!$D$14*Laskuri!$D$15*(1+Laskuri!$D$16)^Laskenta!H91+Laskuri!$D$17*Laskuri!$D$18*(1+Laskuri!$D$19)^H91+Laskuri!$D$20*Laskuri!$D$21*(1+Laskuri!$D$22)^Laskenta!H91+Laskuri!$D$23-Laskuri!$D$27</f>
        <v>0</v>
      </c>
      <c r="K91" s="4">
        <f t="shared" si="5"/>
        <v>0</v>
      </c>
      <c r="L91" s="5">
        <f>1/(1+Laskuri!$D$8)^Laskenta!H91</f>
        <v>1</v>
      </c>
      <c r="M91" s="4">
        <f t="shared" si="4"/>
        <v>0</v>
      </c>
      <c r="N91" s="6">
        <f t="shared" si="3"/>
        <v>0</v>
      </c>
      <c r="O91">
        <v>0</v>
      </c>
      <c r="P91" t="s">
        <v>49</v>
      </c>
    </row>
    <row r="92" spans="8:16">
      <c r="H92">
        <v>89</v>
      </c>
      <c r="I92">
        <f>IF(H92=Laskuri!$D$30,Laskuri!$D$29,0)</f>
        <v>0</v>
      </c>
      <c r="J92" s="4">
        <f>Laskuri!$D$11*Laskuri!$D$12*(1+Laskuri!$D$13)^Laskenta!H92+Laskuri!$D$14*Laskuri!$D$15*(1+Laskuri!$D$16)^Laskenta!H92+Laskuri!$D$17*Laskuri!$D$18*(1+Laskuri!$D$19)^H92+Laskuri!$D$20*Laskuri!$D$21*(1+Laskuri!$D$22)^Laskenta!H92+Laskuri!$D$23-Laskuri!$D$27</f>
        <v>0</v>
      </c>
      <c r="K92" s="4">
        <f t="shared" si="5"/>
        <v>0</v>
      </c>
      <c r="L92" s="5">
        <f>1/(1+Laskuri!$D$8)^Laskenta!H92</f>
        <v>1</v>
      </c>
      <c r="M92" s="4">
        <f t="shared" si="4"/>
        <v>0</v>
      </c>
      <c r="N92" s="6">
        <f t="shared" si="3"/>
        <v>0</v>
      </c>
      <c r="O92">
        <v>0</v>
      </c>
      <c r="P92" t="s">
        <v>49</v>
      </c>
    </row>
    <row r="93" spans="8:16">
      <c r="H93">
        <v>90</v>
      </c>
      <c r="I93">
        <f>IF(H93=Laskuri!$D$30,Laskuri!$D$29,0)</f>
        <v>0</v>
      </c>
      <c r="J93" s="4">
        <f>Laskuri!$D$11*Laskuri!$D$12*(1+Laskuri!$D$13)^Laskenta!H93+Laskuri!$D$14*Laskuri!$D$15*(1+Laskuri!$D$16)^Laskenta!H93+Laskuri!$D$17*Laskuri!$D$18*(1+Laskuri!$D$19)^H93+Laskuri!$D$20*Laskuri!$D$21*(1+Laskuri!$D$22)^Laskenta!H93+Laskuri!$D$23-Laskuri!$D$27</f>
        <v>0</v>
      </c>
      <c r="K93" s="4">
        <f t="shared" si="5"/>
        <v>0</v>
      </c>
      <c r="L93" s="5">
        <f>1/(1+Laskuri!$D$8)^Laskenta!H93</f>
        <v>1</v>
      </c>
      <c r="M93" s="4">
        <f t="shared" si="4"/>
        <v>0</v>
      </c>
      <c r="N93" s="6">
        <f t="shared" si="3"/>
        <v>0</v>
      </c>
      <c r="O93">
        <v>0</v>
      </c>
      <c r="P93" t="s">
        <v>49</v>
      </c>
    </row>
    <row r="94" spans="8:16">
      <c r="H94">
        <v>91</v>
      </c>
      <c r="I94">
        <f>IF(H94=Laskuri!$D$30,Laskuri!$D$29,0)</f>
        <v>0</v>
      </c>
      <c r="J94" s="4">
        <f>Laskuri!$D$11*Laskuri!$D$12*(1+Laskuri!$D$13)^Laskenta!H94+Laskuri!$D$14*Laskuri!$D$15*(1+Laskuri!$D$16)^Laskenta!H94+Laskuri!$D$17*Laskuri!$D$18*(1+Laskuri!$D$19)^H94+Laskuri!$D$20*Laskuri!$D$21*(1+Laskuri!$D$22)^Laskenta!H94+Laskuri!$D$23-Laskuri!$D$27</f>
        <v>0</v>
      </c>
      <c r="K94" s="4">
        <f t="shared" si="5"/>
        <v>0</v>
      </c>
      <c r="L94" s="5">
        <f>1/(1+Laskuri!$D$8)^Laskenta!H94</f>
        <v>1</v>
      </c>
      <c r="M94" s="4">
        <f t="shared" si="4"/>
        <v>0</v>
      </c>
      <c r="N94" s="6">
        <f t="shared" si="3"/>
        <v>0</v>
      </c>
      <c r="O94">
        <v>0</v>
      </c>
      <c r="P94" t="s">
        <v>49</v>
      </c>
    </row>
    <row r="95" spans="8:16">
      <c r="H95">
        <v>92</v>
      </c>
      <c r="I95">
        <f>IF(H95=Laskuri!$D$30,Laskuri!$D$29,0)</f>
        <v>0</v>
      </c>
      <c r="J95" s="4">
        <f>Laskuri!$D$11*Laskuri!$D$12*(1+Laskuri!$D$13)^Laskenta!H95+Laskuri!$D$14*Laskuri!$D$15*(1+Laskuri!$D$16)^Laskenta!H95+Laskuri!$D$17*Laskuri!$D$18*(1+Laskuri!$D$19)^H95+Laskuri!$D$20*Laskuri!$D$21*(1+Laskuri!$D$22)^Laskenta!H95+Laskuri!$D$23-Laskuri!$D$27</f>
        <v>0</v>
      </c>
      <c r="K95" s="4">
        <f t="shared" si="5"/>
        <v>0</v>
      </c>
      <c r="L95" s="5">
        <f>1/(1+Laskuri!$D$8)^Laskenta!H95</f>
        <v>1</v>
      </c>
      <c r="M95" s="4">
        <f t="shared" si="4"/>
        <v>0</v>
      </c>
      <c r="N95" s="6">
        <f t="shared" si="3"/>
        <v>0</v>
      </c>
      <c r="O95">
        <v>0</v>
      </c>
      <c r="P95" t="s">
        <v>49</v>
      </c>
    </row>
    <row r="96" spans="8:16">
      <c r="H96">
        <v>93</v>
      </c>
      <c r="I96">
        <f>IF(H96=Laskuri!$D$30,Laskuri!$D$29,0)</f>
        <v>0</v>
      </c>
      <c r="J96" s="4">
        <f>Laskuri!$D$11*Laskuri!$D$12*(1+Laskuri!$D$13)^Laskenta!H96+Laskuri!$D$14*Laskuri!$D$15*(1+Laskuri!$D$16)^Laskenta!H96+Laskuri!$D$17*Laskuri!$D$18*(1+Laskuri!$D$19)^H96+Laskuri!$D$20*Laskuri!$D$21*(1+Laskuri!$D$22)^Laskenta!H96+Laskuri!$D$23-Laskuri!$D$27</f>
        <v>0</v>
      </c>
      <c r="K96" s="4">
        <f t="shared" si="5"/>
        <v>0</v>
      </c>
      <c r="L96" s="5">
        <f>1/(1+Laskuri!$D$8)^Laskenta!H96</f>
        <v>1</v>
      </c>
      <c r="M96" s="4">
        <f t="shared" si="4"/>
        <v>0</v>
      </c>
      <c r="N96" s="6">
        <f t="shared" si="3"/>
        <v>0</v>
      </c>
      <c r="O96">
        <v>0</v>
      </c>
      <c r="P96" t="s">
        <v>49</v>
      </c>
    </row>
    <row r="97" spans="8:16">
      <c r="H97">
        <v>94</v>
      </c>
      <c r="I97">
        <f>IF(H97=Laskuri!$D$30,Laskuri!$D$29,0)</f>
        <v>0</v>
      </c>
      <c r="J97" s="4">
        <f>Laskuri!$D$11*Laskuri!$D$12*(1+Laskuri!$D$13)^Laskenta!H97+Laskuri!$D$14*Laskuri!$D$15*(1+Laskuri!$D$16)^Laskenta!H97+Laskuri!$D$17*Laskuri!$D$18*(1+Laskuri!$D$19)^H97+Laskuri!$D$20*Laskuri!$D$21*(1+Laskuri!$D$22)^Laskenta!H97+Laskuri!$D$23-Laskuri!$D$27</f>
        <v>0</v>
      </c>
      <c r="K97" s="4">
        <f t="shared" si="5"/>
        <v>0</v>
      </c>
      <c r="L97" s="5">
        <f>1/(1+Laskuri!$D$8)^Laskenta!H97</f>
        <v>1</v>
      </c>
      <c r="M97" s="4">
        <f t="shared" si="4"/>
        <v>0</v>
      </c>
      <c r="N97" s="6">
        <f t="shared" si="3"/>
        <v>0</v>
      </c>
      <c r="O97">
        <v>0</v>
      </c>
      <c r="P97" t="s">
        <v>49</v>
      </c>
    </row>
    <row r="98" spans="8:16">
      <c r="H98">
        <v>95</v>
      </c>
      <c r="I98">
        <f>IF(H98=Laskuri!$D$30,Laskuri!$D$29,0)</f>
        <v>0</v>
      </c>
      <c r="J98" s="4">
        <f>Laskuri!$D$11*Laskuri!$D$12*(1+Laskuri!$D$13)^Laskenta!H98+Laskuri!$D$14*Laskuri!$D$15*(1+Laskuri!$D$16)^Laskenta!H98+Laskuri!$D$17*Laskuri!$D$18*(1+Laskuri!$D$19)^H98+Laskuri!$D$20*Laskuri!$D$21*(1+Laskuri!$D$22)^Laskenta!H98+Laskuri!$D$23-Laskuri!$D$27</f>
        <v>0</v>
      </c>
      <c r="K98" s="4">
        <f t="shared" si="5"/>
        <v>0</v>
      </c>
      <c r="L98" s="5">
        <f>1/(1+Laskuri!$D$8)^Laskenta!H98</f>
        <v>1</v>
      </c>
      <c r="M98" s="4">
        <f t="shared" si="4"/>
        <v>0</v>
      </c>
      <c r="N98" s="6">
        <f t="shared" si="3"/>
        <v>0</v>
      </c>
      <c r="O98">
        <v>0</v>
      </c>
      <c r="P98" t="s">
        <v>49</v>
      </c>
    </row>
    <row r="99" spans="8:16">
      <c r="H99">
        <v>96</v>
      </c>
      <c r="I99">
        <f>IF(H99=Laskuri!$D$30,Laskuri!$D$29,0)</f>
        <v>0</v>
      </c>
      <c r="J99" s="4">
        <f>Laskuri!$D$11*Laskuri!$D$12*(1+Laskuri!$D$13)^Laskenta!H99+Laskuri!$D$14*Laskuri!$D$15*(1+Laskuri!$D$16)^Laskenta!H99+Laskuri!$D$17*Laskuri!$D$18*(1+Laskuri!$D$19)^H99+Laskuri!$D$20*Laskuri!$D$21*(1+Laskuri!$D$22)^Laskenta!H99+Laskuri!$D$23-Laskuri!$D$27</f>
        <v>0</v>
      </c>
      <c r="K99" s="4">
        <f t="shared" si="5"/>
        <v>0</v>
      </c>
      <c r="L99" s="5">
        <f>1/(1+Laskuri!$D$8)^Laskenta!H99</f>
        <v>1</v>
      </c>
      <c r="M99" s="4">
        <f t="shared" si="4"/>
        <v>0</v>
      </c>
      <c r="N99" s="6">
        <f t="shared" si="3"/>
        <v>0</v>
      </c>
      <c r="O99">
        <v>0</v>
      </c>
      <c r="P99" t="s">
        <v>49</v>
      </c>
    </row>
    <row r="100" spans="8:16">
      <c r="H100">
        <v>97</v>
      </c>
      <c r="I100">
        <f>IF(H100=Laskuri!$D$30,Laskuri!$D$29,0)</f>
        <v>0</v>
      </c>
      <c r="J100" s="4">
        <f>Laskuri!$D$11*Laskuri!$D$12*(1+Laskuri!$D$13)^Laskenta!H100+Laskuri!$D$14*Laskuri!$D$15*(1+Laskuri!$D$16)^Laskenta!H100+Laskuri!$D$17*Laskuri!$D$18*(1+Laskuri!$D$19)^H100+Laskuri!$D$20*Laskuri!$D$21*(1+Laskuri!$D$22)^Laskenta!H100+Laskuri!$D$23-Laskuri!$D$27</f>
        <v>0</v>
      </c>
      <c r="K100" s="4">
        <f t="shared" si="5"/>
        <v>0</v>
      </c>
      <c r="L100" s="5">
        <f>1/(1+Laskuri!$D$8)^Laskenta!H100</f>
        <v>1</v>
      </c>
      <c r="M100" s="4">
        <f t="shared" si="4"/>
        <v>0</v>
      </c>
      <c r="N100" s="6">
        <f t="shared" si="3"/>
        <v>0</v>
      </c>
      <c r="O100">
        <v>0</v>
      </c>
      <c r="P100" t="s">
        <v>49</v>
      </c>
    </row>
    <row r="101" spans="8:16">
      <c r="H101">
        <v>98</v>
      </c>
      <c r="I101">
        <f>IF(H101=Laskuri!$D$30,Laskuri!$D$29,0)</f>
        <v>0</v>
      </c>
      <c r="J101" s="4">
        <f>Laskuri!$D$11*Laskuri!$D$12*(1+Laskuri!$D$13)^Laskenta!H101+Laskuri!$D$14*Laskuri!$D$15*(1+Laskuri!$D$16)^Laskenta!H101+Laskuri!$D$17*Laskuri!$D$18*(1+Laskuri!$D$19)^H101+Laskuri!$D$20*Laskuri!$D$21*(1+Laskuri!$D$22)^Laskenta!H101+Laskuri!$D$23-Laskuri!$D$27</f>
        <v>0</v>
      </c>
      <c r="K101" s="4">
        <f t="shared" si="5"/>
        <v>0</v>
      </c>
      <c r="L101" s="5">
        <f>1/(1+Laskuri!$D$8)^Laskenta!H101</f>
        <v>1</v>
      </c>
      <c r="M101" s="4">
        <f t="shared" si="4"/>
        <v>0</v>
      </c>
      <c r="N101" s="6">
        <f>N100+M101</f>
        <v>0</v>
      </c>
      <c r="O101">
        <v>0</v>
      </c>
      <c r="P101" t="s">
        <v>49</v>
      </c>
    </row>
    <row r="102" spans="8:16">
      <c r="H102">
        <v>99</v>
      </c>
      <c r="I102">
        <f>IF(H102=Laskuri!$D$30,Laskuri!$D$29,0)</f>
        <v>0</v>
      </c>
      <c r="J102" s="4">
        <f>Laskuri!$D$11*Laskuri!$D$12*(1+Laskuri!$D$13)^Laskenta!H102+Laskuri!$D$14*Laskuri!$D$15*(1+Laskuri!$D$16)^Laskenta!H102+Laskuri!$D$17*Laskuri!$D$18*(1+Laskuri!$D$19)^H102+Laskuri!$D$20*Laskuri!$D$21*(1+Laskuri!$D$22)^Laskenta!H102+Laskuri!$D$23-Laskuri!$D$27</f>
        <v>0</v>
      </c>
      <c r="K102" s="4">
        <f t="shared" si="5"/>
        <v>0</v>
      </c>
      <c r="L102" s="5">
        <f>1/(1+Laskuri!$D$8)^Laskenta!H102</f>
        <v>1</v>
      </c>
      <c r="M102" s="4">
        <f t="shared" si="4"/>
        <v>0</v>
      </c>
      <c r="N102" s="6">
        <f>N101+M102</f>
        <v>0</v>
      </c>
      <c r="O102">
        <v>0</v>
      </c>
      <c r="P102" t="s">
        <v>49</v>
      </c>
    </row>
    <row r="103" spans="8:16">
      <c r="H103">
        <v>100</v>
      </c>
      <c r="I103">
        <f>IF(H103=Laskuri!$D$30,Laskuri!$D$29,0)</f>
        <v>0</v>
      </c>
      <c r="J103" s="4">
        <f>Laskuri!$D$11*Laskuri!$D$12*(1+Laskuri!$D$13)^Laskenta!H103+Laskuri!$D$14*Laskuri!$D$15*(1+Laskuri!$D$16)^Laskenta!H103+Laskuri!$D$17*Laskuri!$D$18*(1+Laskuri!$D$19)^H103+Laskuri!$D$20*Laskuri!$D$21*(1+Laskuri!$D$22)^Laskenta!H103+Laskuri!$D$23-Laskuri!$D$27</f>
        <v>0</v>
      </c>
      <c r="K103" s="4">
        <f t="shared" si="5"/>
        <v>0</v>
      </c>
      <c r="L103" s="5">
        <f>1/(1+Laskuri!$D$8)^Laskenta!H103</f>
        <v>1</v>
      </c>
      <c r="M103" s="4">
        <f t="shared" si="4"/>
        <v>0</v>
      </c>
      <c r="N103" s="6">
        <f>N102+M103</f>
        <v>0</v>
      </c>
      <c r="O103">
        <v>0</v>
      </c>
      <c r="P103" t="s">
        <v>49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22B25D2F9420624EBAF7C244B20CBF4B" ma:contentTypeVersion="17" ma:contentTypeDescription="Luo uusi asiakirja." ma:contentTypeScope="" ma:versionID="28503c16b48944eee23cc4dc8bb37302">
  <xsd:schema xmlns:xsd="http://www.w3.org/2001/XMLSchema" xmlns:xs="http://www.w3.org/2001/XMLSchema" xmlns:p="http://schemas.microsoft.com/office/2006/metadata/properties" xmlns:ns2="b5f25a1d-ecc8-4c11-89c1-2c0cd1eb1daa" xmlns:ns3="ee29681f-ead0-4d67-a693-deabd3deb617" targetNamespace="http://schemas.microsoft.com/office/2006/metadata/properties" ma:root="true" ma:fieldsID="dda5f6f60361660eaff83aa2f3268db5" ns2:_="" ns3:_="">
    <xsd:import namespace="b5f25a1d-ecc8-4c11-89c1-2c0cd1eb1daa"/>
    <xsd:import namespace="ee29681f-ead0-4d67-a693-deabd3deb61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f25a1d-ecc8-4c11-89c1-2c0cd1eb1da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Kuvien tunnisteet" ma:readOnly="false" ma:fieldId="{5cf76f15-5ced-4ddc-b409-7134ff3c332f}" ma:taxonomyMulti="true" ma:sspId="cc00016d-99cc-4f5f-89f9-a69eca35f93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29681f-ead0-4d67-a693-deabd3deb61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Jaettu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Jakamisen tiedot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dd586fbd-5c25-46e5-a5c6-6fc85d74ca3e}" ma:internalName="TaxCatchAll" ma:showField="CatchAllData" ma:web="ee29681f-ead0-4d67-a693-deabd3deb61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5f25a1d-ecc8-4c11-89c1-2c0cd1eb1daa">
      <Terms xmlns="http://schemas.microsoft.com/office/infopath/2007/PartnerControls"/>
    </lcf76f155ced4ddcb4097134ff3c332f>
    <TaxCatchAll xmlns="ee29681f-ead0-4d67-a693-deabd3deb617" xsi:nil="true"/>
  </documentManagement>
</p:properties>
</file>

<file path=customXml/item4.xml>��
</file>

<file path=customXml/itemProps1.xml><?xml version="1.0" encoding="utf-8"?>
<ds:datastoreItem xmlns:ds="http://schemas.openxmlformats.org/officeDocument/2006/customXml" ds:itemID="{750A1220-45C4-48B8-A2F6-D6FCCF2C6CDC}"/>
</file>

<file path=customXml/itemProps2.xml><?xml version="1.0" encoding="utf-8"?>
<ds:datastoreItem xmlns:ds="http://schemas.openxmlformats.org/officeDocument/2006/customXml" ds:itemID="{094F165A-FBE2-4C0B-A89F-02343880633F}"/>
</file>

<file path=customXml/itemProps3.xml><?xml version="1.0" encoding="utf-8"?>
<ds:datastoreItem xmlns:ds="http://schemas.openxmlformats.org/officeDocument/2006/customXml" ds:itemID="{C14041EA-5618-4717-8668-DF66774B300D}"/>
</file>

<file path=customXml/itemProps4.xml><?xml version="1.0" encoding="utf-8"?>
<ds:datastoreItem xmlns:ds="http://schemas.openxmlformats.org/officeDocument/2006/customXml" ds:itemID="{E7C8EDB3-AA44-4944-83AE-99B0B791ADA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Ari Lintilä</dc:creator>
  <cp:keywords/>
  <dc:description/>
  <cp:lastModifiedBy/>
  <cp:revision/>
  <dcterms:created xsi:type="dcterms:W3CDTF">2025-09-16T10:05:00Z</dcterms:created>
  <dcterms:modified xsi:type="dcterms:W3CDTF">2025-11-10T08:11:47Z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0x01010022B25D2F9420624EBAF7C244B20CBF4B</vt:lpwstr>
  </property>
  <property fmtid="{D5CDD505-2E9C-101B-9397-08002B2CF9AE}" pid="3" name="MediaServiceImageTags">
    <vt:lpwstr/>
  </property>
</Properties>
</file>